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30" windowWidth="16860" windowHeight="637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'!$A$1:$S$242</definedName>
  </definedNames>
  <calcPr fullCalcOnLoad="1"/>
</workbook>
</file>

<file path=xl/sharedStrings.xml><?xml version="1.0" encoding="utf-8"?>
<sst xmlns="http://schemas.openxmlformats.org/spreadsheetml/2006/main" count="630" uniqueCount="365">
  <si>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</si>
  <si>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</si>
  <si>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</si>
  <si>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</si>
  <si>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</si>
  <si>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</si>
  <si>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</si>
  <si>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</si>
  <si>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</si>
  <si>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</si>
  <si>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</si>
  <si>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</si>
  <si>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</si>
  <si>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</si>
  <si>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</si>
  <si>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</si>
  <si>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</si>
  <si>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</si>
  <si>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</si>
  <si>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</si>
  <si>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</si>
  <si>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</si>
  <si>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</si>
  <si>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</si>
  <si>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</si>
  <si>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</si>
  <si>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</si>
  <si>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</si>
  <si>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</si>
  <si>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</si>
  <si>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</si>
  <si>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</si>
  <si>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</si>
  <si>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</si>
  <si>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</si>
  <si>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</si>
  <si>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</si>
  <si>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</si>
  <si>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</si>
  <si>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Кількість годин на тиждень</t>
  </si>
  <si>
    <t xml:space="preserve"> Кількість екзаменів</t>
  </si>
  <si>
    <t>Кількість заліків</t>
  </si>
  <si>
    <t xml:space="preserve"> Кількість курсових робіт</t>
  </si>
  <si>
    <t>Загальна кількість</t>
  </si>
  <si>
    <t>обов'язкові</t>
  </si>
  <si>
    <t>4а</t>
  </si>
  <si>
    <t>4б</t>
  </si>
  <si>
    <t>№ з/п</t>
  </si>
  <si>
    <t>Кількість аудиторних годин за семестрами</t>
  </si>
  <si>
    <t>кількість тижнів у семестрі</t>
  </si>
  <si>
    <t>(Ковальов В. Д.)</t>
  </si>
  <si>
    <t xml:space="preserve">Кваліфікація: бакалавр з галузевого машинобудування </t>
  </si>
  <si>
    <t>Т</t>
  </si>
  <si>
    <t>С</t>
  </si>
  <si>
    <t>К</t>
  </si>
  <si>
    <t>П</t>
  </si>
  <si>
    <t>Д</t>
  </si>
  <si>
    <t>Переддипломна</t>
  </si>
  <si>
    <t>Разом п. 1.2</t>
  </si>
  <si>
    <t>практич.</t>
  </si>
  <si>
    <t>1.1.1</t>
  </si>
  <si>
    <t>1.1.2</t>
  </si>
  <si>
    <t>1.1.3</t>
  </si>
  <si>
    <t>1.1.4</t>
  </si>
  <si>
    <t>1.1.5</t>
  </si>
  <si>
    <t>Матеріалознавство</t>
  </si>
  <si>
    <t>1.2.4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</si>
  <si>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</si>
  <si>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</si>
  <si>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</si>
  <si>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</si>
  <si>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</si>
  <si>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</si>
  <si>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</si>
  <si>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на базі академії</t>
  </si>
  <si>
    <t>1.1.5.1</t>
  </si>
  <si>
    <t>зал.</t>
  </si>
  <si>
    <t>Разом п. 1.1</t>
  </si>
  <si>
    <t>1.2.1</t>
  </si>
  <si>
    <t>Разом обов'язкові компоненти освітньої програми</t>
  </si>
  <si>
    <t xml:space="preserve">ІНТЕГРОВАНИЙ НАВЧАЛЬНИЙ ПЛАН 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</si>
  <si>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</si>
  <si>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</si>
  <si>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</si>
  <si>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</si>
  <si>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Іноземна мова (за професійним спрямуванням) (загальний обсяг)</t>
  </si>
  <si>
    <t>Вища математика (загальний обсяг)</t>
  </si>
  <si>
    <t>Електротехніка, електроніка та мікропроцесорна техніка (загальний обсяг)</t>
  </si>
  <si>
    <t>Нарисна геометрія, інженерна та комп'ютерна графіка (загальний обсяг)</t>
  </si>
  <si>
    <t>Фізика (загальний обсяг)</t>
  </si>
  <si>
    <t>вибіркові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</si>
  <si>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</si>
  <si>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</si>
  <si>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 xml:space="preserve">Кваліфікаційна робота бакалавра </t>
  </si>
  <si>
    <t>М. Ю. Дорохов</t>
  </si>
  <si>
    <t>Е. П. Грибков</t>
  </si>
  <si>
    <t>Зав. кафедри ПТМ</t>
  </si>
  <si>
    <t>Зав. кафедри АММО</t>
  </si>
  <si>
    <t>Захист кваліфі-каційної роботи бакалавра</t>
  </si>
  <si>
    <t>№</t>
  </si>
  <si>
    <t>Форма</t>
  </si>
  <si>
    <t>проєкти</t>
  </si>
  <si>
    <t>1.1.2.1</t>
  </si>
  <si>
    <t>1.1.4.1</t>
  </si>
  <si>
    <t>на базі фахової передвищої освіти</t>
  </si>
  <si>
    <t>1.2 Цикл професійної підготовки</t>
  </si>
  <si>
    <t>1.1 Цикл загальної підготовки</t>
  </si>
  <si>
    <t>1.2.6</t>
  </si>
  <si>
    <t>1.2.7</t>
  </si>
  <si>
    <t>1.2.9</t>
  </si>
  <si>
    <t>1.2.10</t>
  </si>
  <si>
    <t>1.2.11</t>
  </si>
  <si>
    <t>1.2.12</t>
  </si>
  <si>
    <t>Кваліфікаційна робота бакалавра</t>
  </si>
  <si>
    <r>
      <t xml:space="preserve">форма навчання: </t>
    </r>
    <r>
      <rPr>
        <b/>
        <sz val="16"/>
        <rFont val="Times New Roman"/>
        <family val="1"/>
      </rPr>
      <t xml:space="preserve">денна зі скороченим терміном навчання </t>
    </r>
  </si>
  <si>
    <t>у тому числі на базі фахової передвищої освіти</t>
  </si>
  <si>
    <t>у тому числі на базі академії</t>
  </si>
  <si>
    <t>1.3 Практична підготовка</t>
  </si>
  <si>
    <t>Разом п. 1.3</t>
  </si>
  <si>
    <t>1.4 Атестація</t>
  </si>
  <si>
    <t>1.4.1</t>
  </si>
  <si>
    <t>4б КРБ*</t>
  </si>
  <si>
    <t>Разом п. 1.4 (на базі академії)</t>
  </si>
  <si>
    <t>Гідравлічний привод машин для обробки тиском</t>
  </si>
  <si>
    <t>2.1.1</t>
  </si>
  <si>
    <t>2.1.2</t>
  </si>
  <si>
    <t>Основи будівельної механіки і проєктування металевих конструкцій на базі академії</t>
  </si>
  <si>
    <t>Основи будівельної механіки і проєктування металевих конструкцій (курсова робота) на базі академії</t>
  </si>
  <si>
    <t>Механічне обладнання заводів на базі академії</t>
  </si>
  <si>
    <t>Механічне обладнання заводів (курсова робота) на базі академії</t>
  </si>
  <si>
    <t xml:space="preserve">Технологія конструкційних матеріалів (на базі фахової передвищої освіти) </t>
  </si>
  <si>
    <t>Разом вибіркові компоненти освітньої програми</t>
  </si>
  <si>
    <t>Конструювання та розрахунок верстатів і верстатних комплексів на базі академії</t>
  </si>
  <si>
    <t>Конструювання та розрахунок верстатів і верстатних комплексів (курсова робота) на базі академії</t>
  </si>
  <si>
    <t>Транспортна логістика, комплексна механізація та автоматизація (загальний обсяг)</t>
  </si>
  <si>
    <t xml:space="preserve">Технологічні лінії та комплекси металургійних цехів (загальний обсяг) </t>
  </si>
  <si>
    <t>Технологічне оснащення процесів механічної обробки (загальний обсяг)</t>
  </si>
  <si>
    <t>Теорія різання (загальний обсяг)</t>
  </si>
  <si>
    <t>Системи керування та мехатронні пристрої верстатних комплексів (загальний обсяг)</t>
  </si>
  <si>
    <t>Різальний інструмент (загальний обсяг)</t>
  </si>
  <si>
    <t>Основи будівельної механіки і проєктування металевих конструкцій (загальний обсяг)</t>
  </si>
  <si>
    <t>Механічне обладнання заводів (загальний обсяг)</t>
  </si>
  <si>
    <t>Машини для земляних, дорожніх та меліоративних робіт (загальний обсяг)</t>
  </si>
  <si>
    <t>Конструювання та розрахунок верстатів і верстатних комплексів (загальний обсяг)</t>
  </si>
  <si>
    <t>Спеціальні крани (загальний обсяг)</t>
  </si>
  <si>
    <t>Кількість кредитів ЄКТС за курсами</t>
  </si>
  <si>
    <t>Частка кредитів ЄКТС у відсотках</t>
  </si>
  <si>
    <t>2+с*</t>
  </si>
  <si>
    <t>с*</t>
  </si>
  <si>
    <t>Фізичне виховання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</si>
  <si>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</si>
  <si>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</si>
  <si>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4а дф*</t>
  </si>
  <si>
    <t>Вантажопідйомні машини (загальний обсяг)</t>
  </si>
  <si>
    <t>Основи автоматизованого проєктування технологічного обладнання</t>
  </si>
  <si>
    <t>Підйомно-транспортні машини металургійних заводів (загальний обсяг)</t>
  </si>
  <si>
    <t>Проєктування цехів машинобудівних заводів</t>
  </si>
  <si>
    <t>Обладнання та транспорт механообробних цехів (загальний обсяг)</t>
  </si>
  <si>
    <t>Кількість курсових проєктів</t>
  </si>
  <si>
    <t>НАВЧАЛЬНІ ДИСЦИПЛІНИ, ЩО ВИВЧАЮТЬСЯ ПОНАД НОРМАТИВНУ КІЛЬКІСТЬ КРЕДИТІВ ЄКТС (240 КРЕДИТІВ)</t>
  </si>
  <si>
    <t>1</t>
  </si>
  <si>
    <t>1.1</t>
  </si>
  <si>
    <t>1.2</t>
  </si>
  <si>
    <t>2</t>
  </si>
  <si>
    <t>2.1</t>
  </si>
  <si>
    <t>2.2</t>
  </si>
  <si>
    <t>Д/А</t>
  </si>
  <si>
    <t>Назва</t>
  </si>
  <si>
    <t>(набір 2021 року)</t>
  </si>
  <si>
    <t>1.1.6</t>
  </si>
  <si>
    <t>1.1.7</t>
  </si>
  <si>
    <t>Основи технічної творчості та наукових досліджень</t>
  </si>
  <si>
    <t>1.2.8</t>
  </si>
  <si>
    <t>Експлуатація, обслуговування, діагностика та ремонт машин та обладнання</t>
  </si>
  <si>
    <t>Екологія (на базі фахової передвищої освіти)</t>
  </si>
  <si>
    <t>Українська мова (за професійним спрямуванням) (на базі фахової передвищої освіти)</t>
  </si>
  <si>
    <t>екз.</t>
  </si>
  <si>
    <t>1.1.4.2</t>
  </si>
  <si>
    <t>1.1.8</t>
  </si>
  <si>
    <t>1.1.9</t>
  </si>
  <si>
    <t>1.3.1</t>
  </si>
  <si>
    <t>1.3.2</t>
  </si>
  <si>
    <t>1.2.1.1</t>
  </si>
  <si>
    <t>1.2.11.1</t>
  </si>
  <si>
    <t>1.2.14</t>
  </si>
  <si>
    <t>Технологія верстатоінструментального виробництва</t>
  </si>
  <si>
    <t>Технологія верстатоінструментального виробництва (курсова робота)</t>
  </si>
  <si>
    <t>3, 4а</t>
  </si>
  <si>
    <t>1.2.3</t>
  </si>
  <si>
    <t>1.2.3.1</t>
  </si>
  <si>
    <t>Математичні моделі в розрахунках на ЕОМ</t>
  </si>
  <si>
    <t>1 ОБОВ'ЯЗКОВІ НАВЧАЛЬНІ ДИСЦИПЛІНИ</t>
  </si>
  <si>
    <t xml:space="preserve">V ПЛАН ОСВІТНЬОГО ПРОЦЕСУ НА 2021/2022 НАВЧАЛЬНИЙ РІК         НАБІР 2021 РОКУ                     </t>
  </si>
  <si>
    <t>2 ДИСЦИПЛІНИ ВІЛЬНОГО ВИБОРУ</t>
  </si>
  <si>
    <t>І ГРАФІК ОСВІТНЬОГО ПРОЦЕСУ</t>
  </si>
  <si>
    <t xml:space="preserve">       II ЗВЕДЕНІ ДАНІ ПРО БЮДЖЕТ ЧАСУ, тижні  </t>
  </si>
  <si>
    <t>ІІІ ПРАКТИКА</t>
  </si>
  <si>
    <t>IV АТЕСТАЦІЯ</t>
  </si>
  <si>
    <t>Позначення: Т – теоретичне навчання; С – екзаменаційна сесія; П – практика;  Д – виконання кваліфікаційної роботи бакалавра; А – захист кваліфікаційної роботи бакалавра; К – канікули</t>
  </si>
  <si>
    <t>Виконання кваліфі-каційної роботи бакалавра</t>
  </si>
  <si>
    <t>2 д*</t>
  </si>
  <si>
    <t>на основі фахової передвищої освіти</t>
  </si>
  <si>
    <t>1.2.15</t>
  </si>
  <si>
    <t>1.2.7.1</t>
  </si>
  <si>
    <t>1.2.9.1</t>
  </si>
  <si>
    <t>1.2.12.1</t>
  </si>
  <si>
    <t>1.2.16</t>
  </si>
  <si>
    <t>Вступ до освітнього процесу (загальний обсяг)</t>
  </si>
  <si>
    <t>Інформатика (загальний обсяг)</t>
  </si>
  <si>
    <t>Історія України (на базі фахової передвищої освіти)</t>
  </si>
  <si>
    <t>Історія української культури (загальний обсяг)</t>
  </si>
  <si>
    <t>Філософія (загальний обсяг)</t>
  </si>
  <si>
    <t>Основи охорони праці (загальний обсяг)</t>
  </si>
  <si>
    <t>Деталі машин, теорія механізмів та основи взаємозамінності (загальний обсяг)</t>
  </si>
  <si>
    <t>ПК</t>
  </si>
  <si>
    <t>Т/П/Д</t>
  </si>
  <si>
    <r>
      <t>2 + 54 години</t>
    </r>
    <r>
      <rPr>
        <sz val="12"/>
        <rFont val="Times New Roman"/>
        <family val="1"/>
      </rPr>
      <t>*</t>
    </r>
  </si>
  <si>
    <t xml:space="preserve">                 **2 дні на тиждень (10 тижнів)</t>
  </si>
  <si>
    <t>Безпека життєдіяльності (на базі фахової передвищої освіти)</t>
  </si>
  <si>
    <t>1.2.3.2</t>
  </si>
  <si>
    <t>1.2.2</t>
  </si>
  <si>
    <t>1.2.5</t>
  </si>
  <si>
    <t>1.2.5.1</t>
  </si>
  <si>
    <t>1.2.5.2</t>
  </si>
  <si>
    <t>1.2.8.1</t>
  </si>
  <si>
    <t>1.2.9.2</t>
  </si>
  <si>
    <t>1.2.10.1</t>
  </si>
  <si>
    <t>1.2.13</t>
  </si>
  <si>
    <t>1.2.13.1</t>
  </si>
  <si>
    <t>Теоретична механіка (загальний обсяг)</t>
  </si>
  <si>
    <t>Основи автоматизованого проєктування та комп'ютерного моделювання у CAD\CAM\CAE-системах (загальний обсяг)</t>
  </si>
  <si>
    <t>2а</t>
  </si>
  <si>
    <t>2б</t>
  </si>
  <si>
    <t>1.2.17</t>
  </si>
  <si>
    <t>1.2.17.1</t>
  </si>
  <si>
    <t>Теорія механізмів та машин</t>
  </si>
  <si>
    <t>ф*</t>
  </si>
  <si>
    <t>Підприємницька діяльність та економіка підприємства (загальний обсяг)</t>
  </si>
  <si>
    <t>Основи технології машинобудування (загальний обсяг)</t>
  </si>
  <si>
    <t>1.2.14.1</t>
  </si>
  <si>
    <t>1.2.14.2</t>
  </si>
  <si>
    <t>1.2.18</t>
  </si>
  <si>
    <t>1.2.18.1</t>
  </si>
  <si>
    <t>2.1 Цикл професійної підготовки</t>
  </si>
  <si>
    <t>1.3.3</t>
  </si>
  <si>
    <t>Навчальна практика (на базі фахової передвищої освіти)</t>
  </si>
  <si>
    <t>Технологічна практика (на базі фахової передвищої освіти)</t>
  </si>
  <si>
    <t>1.2.17.2</t>
  </si>
  <si>
    <t>2.1.1.1</t>
  </si>
  <si>
    <t>Електрообладнання підйомно-транспортних машин</t>
  </si>
  <si>
    <t>2.1.3</t>
  </si>
  <si>
    <t>2.1.4</t>
  </si>
  <si>
    <t>2.1.4.1</t>
  </si>
  <si>
    <t>2.1.4.2</t>
  </si>
  <si>
    <t xml:space="preserve">Вантажопідйомні машини на базі академії </t>
  </si>
  <si>
    <t>2.1.1.2</t>
  </si>
  <si>
    <t>2.1.1.3</t>
  </si>
  <si>
    <t>2.1.5</t>
  </si>
  <si>
    <t>2.1.7</t>
  </si>
  <si>
    <t>2.1.6</t>
  </si>
  <si>
    <t>2.1.8</t>
  </si>
  <si>
    <t>2.1.8.1</t>
  </si>
  <si>
    <t>2.1.9</t>
  </si>
  <si>
    <t>Машини непереривного транспорту</t>
  </si>
  <si>
    <t>2.1.10</t>
  </si>
  <si>
    <t>2.1.10.1</t>
  </si>
  <si>
    <t>2.1.10.2</t>
  </si>
  <si>
    <t>2.1.10.3</t>
  </si>
  <si>
    <t>2.1.10.4</t>
  </si>
  <si>
    <t>2.1.11</t>
  </si>
  <si>
    <t>2.1.11.1</t>
  </si>
  <si>
    <t>2.1.15</t>
  </si>
  <si>
    <t>Основи автоматизованого проєктування деталей та вузлів верстатів</t>
  </si>
  <si>
    <t>Основи автоматизованого проєктування різальних інструментів</t>
  </si>
  <si>
    <t>Основи автоматизованого проєктування підйомно-транспортних, будівельних і дорожніх машин</t>
  </si>
  <si>
    <t>2.1.12</t>
  </si>
  <si>
    <t>2.1.13</t>
  </si>
  <si>
    <t>2.1.14</t>
  </si>
  <si>
    <t>2.1.20</t>
  </si>
  <si>
    <t>2.1.21</t>
  </si>
  <si>
    <t>2.1.21.1</t>
  </si>
  <si>
    <t>2.1.22</t>
  </si>
  <si>
    <t>2.1.22.1</t>
  </si>
  <si>
    <t>2.1.22.2</t>
  </si>
  <si>
    <t>2.1.23</t>
  </si>
  <si>
    <t>2.1.23.1</t>
  </si>
  <si>
    <t>2.1.23.2</t>
  </si>
  <si>
    <t>2.1.24</t>
  </si>
  <si>
    <t>2.1.24.1</t>
  </si>
  <si>
    <t>2.1.24.2</t>
  </si>
  <si>
    <t>2.1.25</t>
  </si>
  <si>
    <t>2.1.25.1</t>
  </si>
  <si>
    <t xml:space="preserve">Технологічні лінії та комплекси металургійних цехів на базі академії </t>
  </si>
  <si>
    <t>Технологічні лінії та комплекси металургійних цехів (курсова робота) на базі академії</t>
  </si>
  <si>
    <t>2.1.26</t>
  </si>
  <si>
    <t>2.1.26.2</t>
  </si>
  <si>
    <t>2.1.26.1</t>
  </si>
  <si>
    <t>2.1.26.3</t>
  </si>
  <si>
    <t>2.1.27</t>
  </si>
  <si>
    <t>2.1.27.1</t>
  </si>
  <si>
    <t>2.1.27.2</t>
  </si>
  <si>
    <t>2.1.28</t>
  </si>
  <si>
    <t>2.1.28.1</t>
  </si>
  <si>
    <t>3, 3, 4б</t>
  </si>
  <si>
    <t>2.1.12.1</t>
  </si>
  <si>
    <t>2.1.12.2</t>
  </si>
  <si>
    <t>2.1.13.1</t>
  </si>
  <si>
    <t>2.1.13.2</t>
  </si>
  <si>
    <t>2.1.14.1</t>
  </si>
  <si>
    <t>2.1.14.2</t>
  </si>
  <si>
    <t>2.1.15.1</t>
  </si>
  <si>
    <t>2.1.15.2</t>
  </si>
  <si>
    <t>2.1.2.1</t>
  </si>
  <si>
    <t>2.1.2.2</t>
  </si>
  <si>
    <t>2.1.3.1</t>
  </si>
  <si>
    <t>2.1.3.2</t>
  </si>
  <si>
    <t>2.1.19.1</t>
  </si>
  <si>
    <t>2.1.19.2</t>
  </si>
  <si>
    <t>2.1.16</t>
  </si>
  <si>
    <t>2.1.16.1</t>
  </si>
  <si>
    <t>2.1.16.2</t>
  </si>
  <si>
    <t>2.1.17</t>
  </si>
  <si>
    <t>2.1.18</t>
  </si>
  <si>
    <t>2.1.18.1</t>
  </si>
  <si>
    <t>2.1.19</t>
  </si>
  <si>
    <t>2.1.7.1</t>
  </si>
  <si>
    <t>2.1.23.3</t>
  </si>
  <si>
    <t>2.1.20.1</t>
  </si>
  <si>
    <t>2.1.17.1</t>
  </si>
  <si>
    <t>2.1.5.1</t>
  </si>
  <si>
    <t>2.1.7.2</t>
  </si>
  <si>
    <t>Машини для виробництва будівельних матеріалів</t>
  </si>
  <si>
    <t>24 + 8 тижнів по 16 годин</t>
  </si>
  <si>
    <t>57 + 8 тижнів по 16 годин</t>
  </si>
  <si>
    <t>Строк навчання – 1 рік 10 місяців</t>
  </si>
  <si>
    <t>2 + 54 години*</t>
  </si>
  <si>
    <t>2 + 54 години</t>
  </si>
  <si>
    <r>
      <t>10 по 12 годин + 2</t>
    </r>
    <r>
      <rPr>
        <sz val="12"/>
        <rFont val="Times New Roman"/>
        <family val="1"/>
      </rPr>
      <t>**</t>
    </r>
  </si>
  <si>
    <t>10 по 12 годин + 2</t>
  </si>
  <si>
    <t>Екзаменаційна сесія та проміжний контроль</t>
  </si>
  <si>
    <t>Примітка. *1 день на тиждень (9 тижнів)</t>
  </si>
  <si>
    <t>1.1.7.1</t>
  </si>
  <si>
    <t>1.1.10</t>
  </si>
  <si>
    <t>1.1.10.1</t>
  </si>
  <si>
    <t>Гідравліка, гідро- та пневмоприводи</t>
  </si>
  <si>
    <t>1.2.4.1</t>
  </si>
  <si>
    <t>1.2.4.2</t>
  </si>
  <si>
    <t>Менеджмент та організація виробництва (загальний обсяг)</t>
  </si>
  <si>
    <t>Опір матеріалів (загальний обсяг)</t>
  </si>
  <si>
    <t>Хімія (загальний обсяг)</t>
  </si>
  <si>
    <t>Дисципліни вільного вибору циклу професійної підготовки</t>
  </si>
  <si>
    <t>Дисципліни вільного вибору циклу професійної підготовки (вивчення на базі академії у 3, 4а, 4б семестрі)</t>
  </si>
  <si>
    <t>Ліфти і підйомники (загальний обсяг)</t>
  </si>
  <si>
    <t>Основи будівельної справи (загальний обсяг)</t>
  </si>
  <si>
    <t>Ресурсозберігаючі технології та технологічні комплекси металургійного виробництва (загальний обсяг)</t>
  </si>
  <si>
    <t>Дисципліни вільного вибору циклу професійної підготовки (вивчення на базі академії у 2а, 2б семестрі)</t>
  </si>
  <si>
    <t>2б, 3, 3, 4б</t>
  </si>
  <si>
    <t>3, 3, 4а, 4б, 4б</t>
  </si>
  <si>
    <t>2б, 3, 3, 4а, 4б, 4б</t>
  </si>
  <si>
    <t xml:space="preserve">Вантажопідйомні машини (курсова робота) на базі академії </t>
  </si>
  <si>
    <t>2.1.10.5</t>
  </si>
  <si>
    <t>Разом п. 2.1</t>
  </si>
  <si>
    <t>П/Д</t>
  </si>
  <si>
    <t>протокол № 10</t>
  </si>
  <si>
    <t>" 29 " квітня   2021 р.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</si>
</sst>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#,##0.00_ ;\-#,##0.00\ "/>
    <numFmt numFmtId="182" formatCode="#,##0\ _₽"/>
    <numFmt numFmtId="183" formatCode="#,##0;\-* #,##0_-;\ _-;_-@_-"/>
    <numFmt numFmtId="184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6"/>
      <color indexed="8"/>
      <name val="Calibri"/>
      <family val="2"/>
    </font>
    <font>
      <b/>
      <sz val="16"/>
      <name val="Times New Roman Cyr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/>
      <bottom style="medium"/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1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21" fillId="33" borderId="0" xfId="53" applyNumberFormat="1" applyFont="1" applyFill="1" applyBorder="1" applyAlignment="1" applyProtection="1">
      <alignment vertical="center"/>
      <protection/>
    </xf>
    <xf numFmtId="175" fontId="21" fillId="33" borderId="0" xfId="53" applyNumberFormat="1" applyFont="1" applyFill="1" applyBorder="1" applyAlignment="1" applyProtection="1">
      <alignment horizontal="center" vertical="center" wrapText="1"/>
      <protection/>
    </xf>
    <xf numFmtId="0" fontId="21" fillId="33" borderId="0" xfId="53" applyNumberFormat="1" applyFont="1" applyFill="1" applyBorder="1" applyAlignment="1" applyProtection="1">
      <alignment horizontal="center" vertical="center" wrapText="1"/>
      <protection/>
    </xf>
    <xf numFmtId="1" fontId="10" fillId="33" borderId="0" xfId="53" applyNumberFormat="1" applyFont="1" applyFill="1" applyBorder="1" applyAlignment="1">
      <alignment horizontal="center" vertical="center" wrapText="1"/>
      <protection/>
    </xf>
    <xf numFmtId="174" fontId="24" fillId="0" borderId="0" xfId="53" applyNumberFormat="1" applyFont="1" applyFill="1" applyBorder="1" applyAlignment="1" applyProtection="1">
      <alignment horizontal="center"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76" fontId="6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horizontal="center" vertical="center"/>
      <protection/>
    </xf>
    <xf numFmtId="176" fontId="10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18" xfId="53" applyNumberFormat="1" applyFont="1" applyFill="1" applyBorder="1" applyAlignment="1" applyProtection="1">
      <alignment horizontal="center" vertical="center"/>
      <protection/>
    </xf>
    <xf numFmtId="174" fontId="10" fillId="0" borderId="19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>
      <alignment vertical="center" wrapText="1"/>
      <protection/>
    </xf>
    <xf numFmtId="49" fontId="6" fillId="0" borderId="20" xfId="0" applyNumberFormat="1" applyFont="1" applyFill="1" applyBorder="1" applyAlignment="1">
      <alignment vertical="center" wrapText="1"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>
      <alignment horizontal="center" vertical="center" wrapText="1"/>
      <protection/>
    </xf>
    <xf numFmtId="1" fontId="10" fillId="0" borderId="23" xfId="53" applyNumberFormat="1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 applyProtection="1">
      <alignment horizontal="center" vertical="center"/>
      <protection/>
    </xf>
    <xf numFmtId="1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22" xfId="53" applyNumberFormat="1" applyFont="1" applyFill="1" applyBorder="1" applyAlignment="1" applyProtection="1">
      <alignment horizontal="center" vertical="center"/>
      <protection/>
    </xf>
    <xf numFmtId="1" fontId="10" fillId="0" borderId="23" xfId="53" applyNumberFormat="1" applyFont="1" applyFill="1" applyBorder="1" applyAlignment="1" applyProtection="1">
      <alignment horizontal="center" vertical="center"/>
      <protection/>
    </xf>
    <xf numFmtId="177" fontId="6" fillId="0" borderId="24" xfId="53" applyNumberFormat="1" applyFont="1" applyFill="1" applyBorder="1" applyAlignment="1" applyProtection="1">
      <alignment horizontal="center" vertical="center"/>
      <protection/>
    </xf>
    <xf numFmtId="181" fontId="6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center" vertical="center"/>
      <protection/>
    </xf>
    <xf numFmtId="173" fontId="6" fillId="0" borderId="20" xfId="53" applyNumberFormat="1" applyFont="1" applyFill="1" applyBorder="1" applyAlignment="1" applyProtection="1">
      <alignment horizontal="center" vertical="center"/>
      <protection/>
    </xf>
    <xf numFmtId="174" fontId="10" fillId="0" borderId="26" xfId="0" applyNumberFormat="1" applyFont="1" applyFill="1" applyBorder="1" applyAlignment="1" applyProtection="1">
      <alignment horizontal="center" vertical="center"/>
      <protection/>
    </xf>
    <xf numFmtId="174" fontId="10" fillId="0" borderId="22" xfId="53" applyNumberFormat="1" applyFont="1" applyFill="1" applyBorder="1" applyAlignment="1" applyProtection="1">
      <alignment horizontal="center" vertical="center"/>
      <protection/>
    </xf>
    <xf numFmtId="177" fontId="10" fillId="0" borderId="27" xfId="53" applyNumberFormat="1" applyFont="1" applyFill="1" applyBorder="1" applyAlignment="1" applyProtection="1">
      <alignment horizontal="center" vertical="center"/>
      <protection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1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184" fontId="6" fillId="0" borderId="0" xfId="53" applyNumberFormat="1" applyFont="1" applyFill="1" applyBorder="1" applyAlignment="1" applyProtection="1">
      <alignment vertical="center"/>
      <protection/>
    </xf>
    <xf numFmtId="174" fontId="10" fillId="0" borderId="19" xfId="53" applyNumberFormat="1" applyFont="1" applyFill="1" applyBorder="1" applyAlignment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vertical="center"/>
      <protection/>
    </xf>
    <xf numFmtId="174" fontId="10" fillId="0" borderId="31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20" xfId="53" applyNumberFormat="1" applyFont="1" applyFill="1" applyBorder="1" applyAlignment="1" applyProtection="1">
      <alignment horizontal="left" vertical="center" wrapText="1"/>
      <protection/>
    </xf>
    <xf numFmtId="174" fontId="6" fillId="0" borderId="20" xfId="53" applyNumberFormat="1" applyFont="1" applyFill="1" applyBorder="1" applyAlignment="1" applyProtection="1">
      <alignment horizontal="center" vertical="center"/>
      <protection/>
    </xf>
    <xf numFmtId="174" fontId="10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21" xfId="53" applyNumberFormat="1" applyFont="1" applyFill="1" applyBorder="1" applyAlignment="1" applyProtection="1">
      <alignment horizontal="center" vertical="center"/>
      <protection/>
    </xf>
    <xf numFmtId="176" fontId="10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34" xfId="53" applyNumberFormat="1" applyFont="1" applyFill="1" applyBorder="1" applyAlignment="1" applyProtection="1">
      <alignment horizontal="center" vertical="center"/>
      <protection/>
    </xf>
    <xf numFmtId="1" fontId="10" fillId="0" borderId="31" xfId="53" applyNumberFormat="1" applyFont="1" applyFill="1" applyBorder="1" applyAlignment="1">
      <alignment horizontal="center" vertical="center" wrapText="1"/>
      <protection/>
    </xf>
    <xf numFmtId="1" fontId="6" fillId="0" borderId="21" xfId="53" applyNumberFormat="1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5" xfId="53" applyFont="1" applyFill="1" applyBorder="1" applyAlignment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0" fontId="6" fillId="0" borderId="33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175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177" fontId="10" fillId="0" borderId="24" xfId="53" applyNumberFormat="1" applyFont="1" applyFill="1" applyBorder="1" applyAlignment="1" applyProtection="1">
      <alignment horizontal="center" vertical="center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53" applyNumberFormat="1" applyFont="1" applyFill="1" applyBorder="1" applyAlignment="1" applyProtection="1">
      <alignment horizontal="center" vertical="center"/>
      <protection/>
    </xf>
    <xf numFmtId="1" fontId="6" fillId="0" borderId="17" xfId="53" applyNumberFormat="1" applyFont="1" applyFill="1" applyBorder="1" applyAlignment="1" applyProtection="1">
      <alignment horizontal="center" vertical="center"/>
      <protection/>
    </xf>
    <xf numFmtId="1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174" fontId="10" fillId="0" borderId="19" xfId="0" applyNumberFormat="1" applyFont="1" applyFill="1" applyBorder="1" applyAlignment="1" applyProtection="1">
      <alignment horizontal="center" vertical="center"/>
      <protection/>
    </xf>
    <xf numFmtId="49" fontId="8" fillId="0" borderId="0" xfId="52" applyNumberFormat="1" applyFont="1" applyFill="1" applyBorder="1" applyAlignment="1">
      <alignment vertical="center" wrapText="1"/>
      <protection/>
    </xf>
    <xf numFmtId="49" fontId="7" fillId="0" borderId="0" xfId="52" applyNumberFormat="1" applyFont="1" applyFill="1" applyBorder="1" applyAlignment="1">
      <alignment vertical="center" wrapText="1"/>
      <protection/>
    </xf>
    <xf numFmtId="0" fontId="4" fillId="0" borderId="0" xfId="52" applyFont="1" applyFill="1" applyAlignment="1">
      <alignment/>
      <protection/>
    </xf>
    <xf numFmtId="176" fontId="6" fillId="0" borderId="40" xfId="53" applyNumberFormat="1" applyFont="1" applyFill="1" applyBorder="1" applyAlignment="1" applyProtection="1">
      <alignment horizontal="center" vertical="center"/>
      <protection/>
    </xf>
    <xf numFmtId="176" fontId="6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37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34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34" xfId="53" applyNumberFormat="1" applyFont="1" applyFill="1" applyBorder="1" applyAlignment="1" applyProtection="1">
      <alignment horizontal="left" vertical="center" wrapText="1"/>
      <protection/>
    </xf>
    <xf numFmtId="174" fontId="6" fillId="0" borderId="24" xfId="53" applyNumberFormat="1" applyFont="1" applyFill="1" applyBorder="1" applyAlignment="1" applyProtection="1">
      <alignment horizontal="center" vertical="center"/>
      <protection/>
    </xf>
    <xf numFmtId="1" fontId="6" fillId="0" borderId="15" xfId="53" applyNumberFormat="1" applyFont="1" applyFill="1" applyBorder="1" applyAlignment="1" applyProtection="1">
      <alignment horizontal="center" vertical="center"/>
      <protection/>
    </xf>
    <xf numFmtId="1" fontId="10" fillId="0" borderId="16" xfId="53" applyNumberFormat="1" applyFont="1" applyFill="1" applyBorder="1" applyAlignment="1" applyProtection="1">
      <alignment horizontal="center" vertical="center"/>
      <protection/>
    </xf>
    <xf numFmtId="1" fontId="10" fillId="0" borderId="17" xfId="53" applyNumberFormat="1" applyFont="1" applyFill="1" applyBorder="1" applyAlignment="1" applyProtection="1">
      <alignment horizontal="center" vertical="center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175" fontId="6" fillId="0" borderId="15" xfId="53" applyNumberFormat="1" applyFont="1" applyFill="1" applyBorder="1" applyAlignment="1">
      <alignment horizontal="center" vertical="center" wrapText="1"/>
      <protection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74" fontId="10" fillId="0" borderId="24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3" fontId="6" fillId="0" borderId="48" xfId="53" applyNumberFormat="1" applyFont="1" applyFill="1" applyBorder="1" applyAlignment="1" applyProtection="1">
      <alignment horizontal="center" vertical="center"/>
      <protection/>
    </xf>
    <xf numFmtId="176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173" fontId="10" fillId="0" borderId="48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176" fontId="10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52" xfId="53" applyNumberFormat="1" applyFont="1" applyFill="1" applyBorder="1" applyAlignment="1" applyProtection="1">
      <alignment horizontal="center" vertical="center"/>
      <protection/>
    </xf>
    <xf numFmtId="176" fontId="10" fillId="0" borderId="52" xfId="53" applyNumberFormat="1" applyFont="1" applyFill="1" applyBorder="1" applyAlignment="1" applyProtection="1">
      <alignment horizontal="center" vertical="center"/>
      <protection/>
    </xf>
    <xf numFmtId="176" fontId="10" fillId="0" borderId="51" xfId="53" applyNumberFormat="1" applyFont="1" applyFill="1" applyBorder="1" applyAlignment="1" applyProtection="1">
      <alignment horizontal="center" vertical="center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0" fontId="10" fillId="0" borderId="54" xfId="53" applyFont="1" applyFill="1" applyBorder="1" applyAlignment="1">
      <alignment horizontal="center" vertical="center" wrapText="1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 wrapText="1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57" xfId="53" applyFont="1" applyFill="1" applyBorder="1" applyAlignment="1">
      <alignment horizontal="center" vertical="center" wrapText="1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73" fontId="6" fillId="0" borderId="34" xfId="53" applyNumberFormat="1" applyFont="1" applyFill="1" applyBorder="1" applyAlignment="1" applyProtection="1">
      <alignment horizontal="center" vertical="center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176" fontId="10" fillId="0" borderId="22" xfId="53" applyNumberFormat="1" applyFont="1" applyFill="1" applyBorder="1" applyAlignment="1">
      <alignment horizontal="center" vertical="center" wrapText="1"/>
      <protection/>
    </xf>
    <xf numFmtId="176" fontId="10" fillId="0" borderId="23" xfId="53" applyNumberFormat="1" applyFont="1" applyFill="1" applyBorder="1" applyAlignment="1">
      <alignment horizontal="center" vertical="center" wrapText="1"/>
      <protection/>
    </xf>
    <xf numFmtId="176" fontId="10" fillId="0" borderId="27" xfId="53" applyNumberFormat="1" applyFont="1" applyFill="1" applyBorder="1" applyAlignment="1">
      <alignment horizontal="center" vertical="center" wrapText="1"/>
      <protection/>
    </xf>
    <xf numFmtId="176" fontId="10" fillId="0" borderId="31" xfId="53" applyNumberFormat="1" applyFont="1" applyFill="1" applyBorder="1" applyAlignment="1">
      <alignment horizontal="center" vertical="center" wrapText="1"/>
      <protection/>
    </xf>
    <xf numFmtId="176" fontId="10" fillId="0" borderId="21" xfId="53" applyNumberFormat="1" applyFont="1" applyFill="1" applyBorder="1" applyAlignment="1">
      <alignment horizontal="center" vertical="center" wrapText="1"/>
      <protection/>
    </xf>
    <xf numFmtId="177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1" fontId="10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59" xfId="53" applyNumberFormat="1" applyFont="1" applyFill="1" applyBorder="1" applyAlignment="1" applyProtection="1">
      <alignment horizontal="center" vertical="center"/>
      <protection/>
    </xf>
    <xf numFmtId="173" fontId="6" fillId="0" borderId="60" xfId="53" applyNumberFormat="1" applyFont="1" applyFill="1" applyBorder="1" applyAlignment="1" applyProtection="1">
      <alignment horizontal="center" vertical="center"/>
      <protection/>
    </xf>
    <xf numFmtId="176" fontId="6" fillId="0" borderId="60" xfId="53" applyNumberFormat="1" applyFont="1" applyFill="1" applyBorder="1" applyAlignment="1" applyProtection="1">
      <alignment horizontal="center" vertical="center"/>
      <protection/>
    </xf>
    <xf numFmtId="173" fontId="10" fillId="0" borderId="60" xfId="53" applyNumberFormat="1" applyFont="1" applyFill="1" applyBorder="1" applyAlignment="1" applyProtection="1">
      <alignment horizontal="center" vertical="center"/>
      <protection/>
    </xf>
    <xf numFmtId="176" fontId="10" fillId="0" borderId="60" xfId="53" applyNumberFormat="1" applyFont="1" applyFill="1" applyBorder="1" applyAlignment="1" applyProtection="1">
      <alignment horizontal="center" vertical="center"/>
      <protection/>
    </xf>
    <xf numFmtId="176" fontId="10" fillId="0" borderId="46" xfId="53" applyNumberFormat="1" applyFont="1" applyFill="1" applyBorder="1" applyAlignment="1" applyProtection="1">
      <alignment horizontal="center" vertical="center"/>
      <protection/>
    </xf>
    <xf numFmtId="176" fontId="10" fillId="0" borderId="59" xfId="53" applyNumberFormat="1" applyFont="1" applyFill="1" applyBorder="1" applyAlignment="1" applyProtection="1">
      <alignment horizontal="center" vertical="center"/>
      <protection/>
    </xf>
    <xf numFmtId="0" fontId="10" fillId="0" borderId="61" xfId="53" applyFont="1" applyFill="1" applyBorder="1" applyAlignment="1">
      <alignment horizontal="center" vertical="center" wrapText="1"/>
      <protection/>
    </xf>
    <xf numFmtId="0" fontId="10" fillId="0" borderId="62" xfId="53" applyFont="1" applyFill="1" applyBorder="1" applyAlignment="1">
      <alignment horizontal="center" vertical="center" wrapText="1"/>
      <protection/>
    </xf>
    <xf numFmtId="0" fontId="10" fillId="0" borderId="63" xfId="53" applyFont="1" applyFill="1" applyBorder="1" applyAlignment="1">
      <alignment horizontal="center" vertical="center" wrapText="1"/>
      <protection/>
    </xf>
    <xf numFmtId="0" fontId="6" fillId="0" borderId="64" xfId="53" applyFont="1" applyFill="1" applyBorder="1" applyAlignment="1">
      <alignment horizontal="center" vertical="center" wrapText="1"/>
      <protection/>
    </xf>
    <xf numFmtId="0" fontId="6" fillId="0" borderId="65" xfId="53" applyFont="1" applyFill="1" applyBorder="1" applyAlignment="1">
      <alignment horizontal="center" vertical="center" wrapText="1"/>
      <protection/>
    </xf>
    <xf numFmtId="0" fontId="6" fillId="0" borderId="6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175" fontId="10" fillId="0" borderId="0" xfId="53" applyNumberFormat="1" applyFont="1" applyFill="1" applyBorder="1" applyAlignment="1" applyProtection="1">
      <alignment vertical="center"/>
      <protection/>
    </xf>
    <xf numFmtId="175" fontId="10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21" xfId="53" applyNumberFormat="1" applyFont="1" applyFill="1" applyBorder="1" applyAlignment="1" applyProtection="1">
      <alignment horizontal="center" vertical="center"/>
      <protection/>
    </xf>
    <xf numFmtId="175" fontId="6" fillId="0" borderId="18" xfId="53" applyNumberFormat="1" applyFont="1" applyFill="1" applyBorder="1" applyAlignment="1" applyProtection="1">
      <alignment horizontal="center" vertical="center" wrapText="1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60" xfId="53" applyNumberFormat="1" applyFont="1" applyFill="1" applyBorder="1" applyAlignment="1" applyProtection="1">
      <alignment horizontal="left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49" fontId="6" fillId="0" borderId="35" xfId="53" applyNumberFormat="1" applyFont="1" applyFill="1" applyBorder="1" applyAlignment="1">
      <alignment horizontal="center" vertical="center" wrapText="1"/>
      <protection/>
    </xf>
    <xf numFmtId="49" fontId="6" fillId="0" borderId="17" xfId="0" applyNumberFormat="1" applyFont="1" applyFill="1" applyBorder="1" applyAlignment="1">
      <alignment horizontal="center" vertical="center" wrapText="1"/>
    </xf>
    <xf numFmtId="175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66" xfId="53" applyNumberFormat="1" applyFont="1" applyFill="1" applyBorder="1" applyAlignment="1">
      <alignment vertical="center" wrapText="1"/>
      <protection/>
    </xf>
    <xf numFmtId="175" fontId="6" fillId="0" borderId="61" xfId="53" applyNumberFormat="1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>
      <alignment horizontal="center" vertical="center" wrapText="1"/>
      <protection/>
    </xf>
    <xf numFmtId="0" fontId="6" fillId="0" borderId="63" xfId="53" applyFont="1" applyFill="1" applyBorder="1" applyAlignment="1">
      <alignment horizontal="center" vertical="center" wrapText="1"/>
      <protection/>
    </xf>
    <xf numFmtId="175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54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1" fontId="10" fillId="0" borderId="67" xfId="0" applyNumberFormat="1" applyFont="1" applyFill="1" applyBorder="1" applyAlignment="1" applyProtection="1">
      <alignment horizontal="center" vertical="center"/>
      <protection/>
    </xf>
    <xf numFmtId="1" fontId="10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68" xfId="53" applyNumberFormat="1" applyFont="1" applyFill="1" applyBorder="1" applyAlignment="1">
      <alignment vertical="center" wrapText="1"/>
      <protection/>
    </xf>
    <xf numFmtId="177" fontId="10" fillId="0" borderId="68" xfId="53" applyNumberFormat="1" applyFont="1" applyFill="1" applyBorder="1" applyAlignment="1" applyProtection="1">
      <alignment horizontal="center" vertical="center"/>
      <protection/>
    </xf>
    <xf numFmtId="0" fontId="10" fillId="0" borderId="68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75" fontId="6" fillId="0" borderId="16" xfId="53" applyNumberFormat="1" applyFont="1" applyFill="1" applyBorder="1" applyAlignment="1" applyProtection="1">
      <alignment vertical="center"/>
      <protection/>
    </xf>
    <xf numFmtId="175" fontId="6" fillId="0" borderId="17" xfId="53" applyNumberFormat="1" applyFont="1" applyFill="1" applyBorder="1" applyAlignment="1" applyProtection="1">
      <alignment vertical="center"/>
      <protection/>
    </xf>
    <xf numFmtId="175" fontId="6" fillId="0" borderId="18" xfId="53" applyNumberFormat="1" applyFont="1" applyFill="1" applyBorder="1" applyAlignment="1" applyProtection="1">
      <alignment vertical="center"/>
      <protection/>
    </xf>
    <xf numFmtId="175" fontId="6" fillId="0" borderId="58" xfId="53" applyNumberFormat="1" applyFont="1" applyFill="1" applyBorder="1" applyAlignment="1" applyProtection="1">
      <alignment horizontal="center" vertical="center"/>
      <protection/>
    </xf>
    <xf numFmtId="177" fontId="10" fillId="0" borderId="69" xfId="53" applyNumberFormat="1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173" fontId="6" fillId="0" borderId="24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/>
      <protection/>
    </xf>
    <xf numFmtId="175" fontId="6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70" xfId="53" applyNumberFormat="1" applyFont="1" applyFill="1" applyBorder="1" applyAlignment="1" applyProtection="1">
      <alignment horizontal="center" vertical="center"/>
      <protection/>
    </xf>
    <xf numFmtId="176" fontId="10" fillId="0" borderId="41" xfId="53" applyNumberFormat="1" applyFont="1" applyFill="1" applyBorder="1" applyAlignment="1">
      <alignment horizontal="center" vertical="center" wrapText="1"/>
      <protection/>
    </xf>
    <xf numFmtId="0" fontId="10" fillId="0" borderId="42" xfId="53" applyFont="1" applyFill="1" applyBorder="1" applyAlignment="1">
      <alignment horizontal="center" vertical="center" wrapText="1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1" fontId="10" fillId="0" borderId="41" xfId="0" applyNumberFormat="1" applyFont="1" applyFill="1" applyBorder="1" applyAlignment="1" applyProtection="1">
      <alignment horizontal="center" vertical="center"/>
      <protection/>
    </xf>
    <xf numFmtId="1" fontId="10" fillId="0" borderId="71" xfId="0" applyNumberFormat="1" applyFont="1" applyFill="1" applyBorder="1" applyAlignment="1" applyProtection="1">
      <alignment horizontal="center" vertical="center"/>
      <protection/>
    </xf>
    <xf numFmtId="175" fontId="6" fillId="0" borderId="35" xfId="53" applyNumberFormat="1" applyFont="1" applyFill="1" applyBorder="1" applyAlignment="1" applyProtection="1">
      <alignment vertical="center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175" fontId="6" fillId="0" borderId="25" xfId="53" applyNumberFormat="1" applyFont="1" applyFill="1" applyBorder="1" applyAlignment="1" applyProtection="1">
      <alignment vertical="center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177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177" fontId="10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175" fontId="6" fillId="0" borderId="17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center" vertical="center"/>
      <protection/>
    </xf>
    <xf numFmtId="174" fontId="6" fillId="0" borderId="20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80" fontId="10" fillId="0" borderId="21" xfId="53" applyNumberFormat="1" applyFont="1" applyFill="1" applyBorder="1" applyAlignment="1">
      <alignment horizontal="center" vertical="center" wrapText="1"/>
      <protection/>
    </xf>
    <xf numFmtId="175" fontId="6" fillId="0" borderId="20" xfId="53" applyNumberFormat="1" applyFont="1" applyFill="1" applyBorder="1" applyAlignment="1">
      <alignment horizontal="center" vertical="center" wrapText="1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5" fontId="10" fillId="0" borderId="25" xfId="53" applyNumberFormat="1" applyFont="1" applyFill="1" applyBorder="1" applyAlignment="1" applyProtection="1">
      <alignment horizontal="center" vertical="center"/>
      <protection/>
    </xf>
    <xf numFmtId="175" fontId="10" fillId="0" borderId="17" xfId="53" applyNumberFormat="1" applyFont="1" applyFill="1" applyBorder="1" applyAlignment="1" applyProtection="1">
      <alignment horizontal="center" vertical="center"/>
      <protection/>
    </xf>
    <xf numFmtId="175" fontId="10" fillId="0" borderId="35" xfId="53" applyNumberFormat="1" applyFont="1" applyFill="1" applyBorder="1" applyAlignment="1" applyProtection="1">
      <alignment horizontal="center" vertical="center"/>
      <protection/>
    </xf>
    <xf numFmtId="175" fontId="6" fillId="0" borderId="42" xfId="53" applyNumberFormat="1" applyFont="1" applyFill="1" applyBorder="1" applyAlignment="1" applyProtection="1">
      <alignment vertical="center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top" wrapText="1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175" fontId="6" fillId="0" borderId="16" xfId="53" applyNumberFormat="1" applyFont="1" applyFill="1" applyBorder="1" applyAlignment="1" applyProtection="1">
      <alignment horizontal="center" vertical="center"/>
      <protection/>
    </xf>
    <xf numFmtId="49" fontId="6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74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64" xfId="0" applyNumberFormat="1" applyFont="1" applyFill="1" applyBorder="1" applyAlignment="1" applyProtection="1">
      <alignment horizontal="center" vertical="center"/>
      <protection/>
    </xf>
    <xf numFmtId="49" fontId="6" fillId="0" borderId="62" xfId="0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176" fontId="22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36" xfId="0" applyNumberFormat="1" applyFont="1" applyFill="1" applyBorder="1" applyAlignment="1" applyProtection="1">
      <alignment horizontal="left" vertical="center"/>
      <protection/>
    </xf>
    <xf numFmtId="174" fontId="6" fillId="0" borderId="34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70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174" fontId="6" fillId="0" borderId="66" xfId="0" applyNumberFormat="1" applyFont="1" applyFill="1" applyBorder="1" applyAlignment="1" applyProtection="1">
      <alignment horizontal="center" vertical="center"/>
      <protection/>
    </xf>
    <xf numFmtId="1" fontId="6" fillId="0" borderId="66" xfId="0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63" xfId="0" applyNumberFormat="1" applyFont="1" applyFill="1" applyBorder="1" applyAlignment="1" applyProtection="1">
      <alignment horizontal="center" vertical="center"/>
      <protection/>
    </xf>
    <xf numFmtId="174" fontId="10" fillId="0" borderId="36" xfId="0" applyNumberFormat="1" applyFont="1" applyFill="1" applyBorder="1" applyAlignment="1" applyProtection="1">
      <alignment horizontal="center" vertical="center"/>
      <protection/>
    </xf>
    <xf numFmtId="1" fontId="10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174" fontId="10" fillId="0" borderId="14" xfId="53" applyNumberFormat="1" applyFont="1" applyFill="1" applyBorder="1" applyAlignment="1" applyProtection="1">
      <alignment horizontal="center" vertical="center"/>
      <protection/>
    </xf>
    <xf numFmtId="174" fontId="10" fillId="0" borderId="75" xfId="53" applyNumberFormat="1" applyFont="1" applyFill="1" applyBorder="1" applyAlignment="1" applyProtection="1">
      <alignment horizontal="center" vertical="center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74" fontId="10" fillId="0" borderId="58" xfId="53" applyNumberFormat="1" applyFont="1" applyFill="1" applyBorder="1" applyAlignment="1" applyProtection="1">
      <alignment horizontal="center" vertical="center"/>
      <protection/>
    </xf>
    <xf numFmtId="174" fontId="10" fillId="0" borderId="56" xfId="53" applyNumberFormat="1" applyFont="1" applyFill="1" applyBorder="1" applyAlignment="1" applyProtection="1">
      <alignment horizontal="center" vertical="center"/>
      <protection/>
    </xf>
    <xf numFmtId="1" fontId="10" fillId="0" borderId="57" xfId="53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33" xfId="0" applyNumberFormat="1" applyFont="1" applyFill="1" applyBorder="1" applyAlignment="1" applyProtection="1">
      <alignment horizontal="center" vertical="center"/>
      <protection/>
    </xf>
    <xf numFmtId="176" fontId="6" fillId="0" borderId="75" xfId="0" applyNumberFormat="1" applyFont="1" applyFill="1" applyBorder="1" applyAlignment="1" applyProtection="1">
      <alignment horizontal="left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4" fontId="10" fillId="0" borderId="76" xfId="0" applyNumberFormat="1" applyFont="1" applyFill="1" applyBorder="1" applyAlignment="1" applyProtection="1">
      <alignment horizontal="center" vertical="center"/>
      <protection/>
    </xf>
    <xf numFmtId="176" fontId="10" fillId="0" borderId="76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174" fontId="10" fillId="0" borderId="77" xfId="0" applyNumberFormat="1" applyFont="1" applyFill="1" applyBorder="1" applyAlignment="1" applyProtection="1">
      <alignment horizontal="center" vertical="center"/>
      <protection/>
    </xf>
    <xf numFmtId="1" fontId="10" fillId="0" borderId="78" xfId="0" applyNumberFormat="1" applyFont="1" applyFill="1" applyBorder="1" applyAlignment="1" applyProtection="1">
      <alignment horizontal="center" vertical="center"/>
      <protection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1" fontId="10" fillId="0" borderId="45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9" xfId="0" applyNumberFormat="1" applyFont="1" applyFill="1" applyBorder="1" applyAlignment="1" applyProtection="1">
      <alignment horizontal="center" vertical="center"/>
      <protection/>
    </xf>
    <xf numFmtId="180" fontId="10" fillId="0" borderId="19" xfId="53" applyNumberFormat="1" applyFont="1" applyFill="1" applyBorder="1" applyAlignment="1" applyProtection="1">
      <alignment horizontal="center" vertical="center"/>
      <protection/>
    </xf>
    <xf numFmtId="180" fontId="10" fillId="0" borderId="22" xfId="53" applyNumberFormat="1" applyFont="1" applyFill="1" applyBorder="1" applyAlignment="1" applyProtection="1">
      <alignment horizontal="center" vertical="center"/>
      <protection/>
    </xf>
    <xf numFmtId="180" fontId="10" fillId="0" borderId="21" xfId="53" applyNumberFormat="1" applyFont="1" applyFill="1" applyBorder="1" applyAlignment="1" applyProtection="1">
      <alignment horizontal="center" vertical="center"/>
      <protection/>
    </xf>
    <xf numFmtId="180" fontId="10" fillId="0" borderId="23" xfId="53" applyNumberFormat="1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76" fontId="10" fillId="0" borderId="37" xfId="53" applyNumberFormat="1" applyFont="1" applyFill="1" applyBorder="1" applyAlignment="1" applyProtection="1">
      <alignment horizontal="center" vertical="center"/>
      <protection/>
    </xf>
    <xf numFmtId="176" fontId="10" fillId="0" borderId="40" xfId="53" applyNumberFormat="1" applyFont="1" applyFill="1" applyBorder="1" applyAlignment="1" applyProtection="1">
      <alignment horizontal="center" vertical="center"/>
      <protection/>
    </xf>
    <xf numFmtId="176" fontId="10" fillId="0" borderId="43" xfId="53" applyNumberFormat="1" applyFont="1" applyFill="1" applyBorder="1" applyAlignment="1" applyProtection="1">
      <alignment horizontal="center" vertical="center"/>
      <protection/>
    </xf>
    <xf numFmtId="176" fontId="10" fillId="0" borderId="39" xfId="53" applyNumberFormat="1" applyFont="1" applyFill="1" applyBorder="1" applyAlignment="1" applyProtection="1">
      <alignment horizontal="center" vertical="center"/>
      <protection/>
    </xf>
    <xf numFmtId="176" fontId="10" fillId="0" borderId="38" xfId="53" applyNumberFormat="1" applyFont="1" applyFill="1" applyBorder="1" applyAlignment="1" applyProtection="1">
      <alignment horizontal="center" vertical="center"/>
      <protection/>
    </xf>
    <xf numFmtId="176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5" xfId="53" applyNumberFormat="1" applyFont="1" applyFill="1" applyBorder="1" applyAlignment="1" applyProtection="1">
      <alignment horizontal="center" vertical="center"/>
      <protection/>
    </xf>
    <xf numFmtId="176" fontId="10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center" vertical="center" wrapText="1"/>
      <protection/>
    </xf>
    <xf numFmtId="176" fontId="6" fillId="0" borderId="17" xfId="53" applyNumberFormat="1" applyFont="1" applyFill="1" applyBorder="1" applyAlignment="1" applyProtection="1">
      <alignment horizontal="center" vertical="center" wrapText="1"/>
      <protection/>
    </xf>
    <xf numFmtId="176" fontId="6" fillId="0" borderId="35" xfId="53" applyNumberFormat="1" applyFont="1" applyFill="1" applyBorder="1" applyAlignment="1" applyProtection="1">
      <alignment horizontal="center" vertical="center"/>
      <protection/>
    </xf>
    <xf numFmtId="173" fontId="10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 wrapText="1"/>
      <protection/>
    </xf>
    <xf numFmtId="176" fontId="6" fillId="0" borderId="18" xfId="53" applyNumberFormat="1" applyFont="1" applyFill="1" applyBorder="1" applyAlignment="1" applyProtection="1">
      <alignment horizontal="center" vertical="center" wrapText="1"/>
      <protection/>
    </xf>
    <xf numFmtId="49" fontId="6" fillId="0" borderId="80" xfId="0" applyNumberFormat="1" applyFont="1" applyFill="1" applyBorder="1" applyAlignment="1">
      <alignment vertical="center" wrapText="1"/>
    </xf>
    <xf numFmtId="176" fontId="6" fillId="0" borderId="81" xfId="53" applyNumberFormat="1" applyFont="1" applyFill="1" applyBorder="1" applyAlignment="1" applyProtection="1">
      <alignment horizontal="center" vertical="center" wrapText="1"/>
      <protection/>
    </xf>
    <xf numFmtId="176" fontId="6" fillId="0" borderId="82" xfId="53" applyNumberFormat="1" applyFont="1" applyFill="1" applyBorder="1" applyAlignment="1" applyProtection="1">
      <alignment horizontal="center" vertical="center" wrapText="1"/>
      <protection/>
    </xf>
    <xf numFmtId="176" fontId="6" fillId="0" borderId="83" xfId="53" applyNumberFormat="1" applyFont="1" applyFill="1" applyBorder="1" applyAlignment="1" applyProtection="1">
      <alignment horizontal="center" vertical="center"/>
      <protection/>
    </xf>
    <xf numFmtId="176" fontId="10" fillId="0" borderId="82" xfId="53" applyNumberFormat="1" applyFont="1" applyFill="1" applyBorder="1" applyAlignment="1" applyProtection="1">
      <alignment horizontal="center" vertical="center"/>
      <protection/>
    </xf>
    <xf numFmtId="176" fontId="6" fillId="0" borderId="15" xfId="53" applyNumberFormat="1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174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4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6" fillId="0" borderId="15" xfId="53" applyNumberFormat="1" applyFont="1" applyFill="1" applyBorder="1" applyAlignment="1">
      <alignment vertical="center" wrapText="1"/>
      <protection/>
    </xf>
    <xf numFmtId="49" fontId="6" fillId="0" borderId="42" xfId="0" applyNumberFormat="1" applyFont="1" applyFill="1" applyBorder="1" applyAlignment="1">
      <alignment vertical="center" wrapText="1"/>
    </xf>
    <xf numFmtId="49" fontId="6" fillId="0" borderId="42" xfId="53" applyNumberFormat="1" applyFont="1" applyFill="1" applyBorder="1" applyAlignment="1">
      <alignment vertical="center" wrapText="1"/>
      <protection/>
    </xf>
    <xf numFmtId="0" fontId="6" fillId="0" borderId="83" xfId="0" applyFont="1" applyFill="1" applyBorder="1" applyAlignment="1">
      <alignment horizontal="left" vertical="center" wrapText="1"/>
    </xf>
    <xf numFmtId="176" fontId="6" fillId="0" borderId="42" xfId="53" applyNumberFormat="1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74" fontId="10" fillId="0" borderId="80" xfId="0" applyNumberFormat="1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49" fontId="6" fillId="0" borderId="36" xfId="53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left" vertical="center" wrapText="1"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3" xfId="53" applyNumberFormat="1" applyFont="1" applyFill="1" applyBorder="1" applyAlignment="1" applyProtection="1">
      <alignment horizontal="center" vertical="center"/>
      <protection/>
    </xf>
    <xf numFmtId="174" fontId="10" fillId="0" borderId="36" xfId="53" applyNumberFormat="1" applyFont="1" applyFill="1" applyBorder="1" applyAlignment="1" applyProtection="1">
      <alignment horizontal="center" vertical="center"/>
      <protection/>
    </xf>
    <xf numFmtId="176" fontId="10" fillId="0" borderId="36" xfId="53" applyNumberFormat="1" applyFont="1" applyFill="1" applyBorder="1" applyAlignment="1" applyProtection="1">
      <alignment horizontal="center" vertical="center"/>
      <protection/>
    </xf>
    <xf numFmtId="176" fontId="10" fillId="0" borderId="14" xfId="53" applyNumberFormat="1" applyFont="1" applyFill="1" applyBorder="1" applyAlignment="1" applyProtection="1">
      <alignment horizontal="center" vertical="center"/>
      <protection/>
    </xf>
    <xf numFmtId="176" fontId="10" fillId="0" borderId="12" xfId="53" applyNumberFormat="1" applyFont="1" applyFill="1" applyBorder="1" applyAlignment="1" applyProtection="1">
      <alignment horizontal="center" vertical="center"/>
      <protection/>
    </xf>
    <xf numFmtId="176" fontId="6" fillId="0" borderId="75" xfId="53" applyNumberFormat="1" applyFont="1" applyFill="1" applyBorder="1" applyAlignment="1" applyProtection="1">
      <alignment horizontal="center" vertical="center"/>
      <protection/>
    </xf>
    <xf numFmtId="176" fontId="6" fillId="0" borderId="14" xfId="53" applyNumberFormat="1" applyFont="1" applyFill="1" applyBorder="1" applyAlignment="1" applyProtection="1">
      <alignment horizontal="center" vertical="center"/>
      <protection/>
    </xf>
    <xf numFmtId="176" fontId="6" fillId="0" borderId="22" xfId="53" applyNumberFormat="1" applyFont="1" applyFill="1" applyBorder="1" applyAlignment="1" applyProtection="1">
      <alignment horizontal="center" vertical="center"/>
      <protection/>
    </xf>
    <xf numFmtId="176" fontId="6" fillId="0" borderId="21" xfId="53" applyNumberFormat="1" applyFont="1" applyFill="1" applyBorder="1" applyAlignment="1" applyProtection="1">
      <alignment horizontal="center" vertical="center"/>
      <protection/>
    </xf>
    <xf numFmtId="176" fontId="6" fillId="0" borderId="23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3" xfId="53" applyNumberFormat="1" applyFont="1" applyFill="1" applyBorder="1" applyAlignment="1" applyProtection="1">
      <alignment horizontal="center" vertical="center"/>
      <protection/>
    </xf>
    <xf numFmtId="1" fontId="10" fillId="0" borderId="31" xfId="53" applyNumberFormat="1" applyFont="1" applyFill="1" applyBorder="1" applyAlignment="1" applyProtection="1">
      <alignment horizontal="center" vertical="center"/>
      <protection/>
    </xf>
    <xf numFmtId="1" fontId="10" fillId="0" borderId="79" xfId="53" applyNumberFormat="1" applyFont="1" applyFill="1" applyBorder="1" applyAlignment="1">
      <alignment horizontal="center" vertical="center" wrapText="1"/>
      <protection/>
    </xf>
    <xf numFmtId="0" fontId="10" fillId="0" borderId="7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1" fontId="10" fillId="0" borderId="28" xfId="53" applyNumberFormat="1" applyFont="1" applyFill="1" applyBorder="1" applyAlignment="1">
      <alignment horizontal="center" vertical="center" wrapText="1"/>
      <protection/>
    </xf>
    <xf numFmtId="1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65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175" fontId="6" fillId="0" borderId="34" xfId="53" applyNumberFormat="1" applyFont="1" applyFill="1" applyBorder="1" applyAlignment="1" applyProtection="1">
      <alignment horizontal="left" vertical="center"/>
      <protection/>
    </xf>
    <xf numFmtId="175" fontId="10" fillId="0" borderId="39" xfId="53" applyNumberFormat="1" applyFont="1" applyFill="1" applyBorder="1" applyAlignment="1" applyProtection="1">
      <alignment horizontal="right" vertical="center"/>
      <protection/>
    </xf>
    <xf numFmtId="175" fontId="10" fillId="0" borderId="40" xfId="53" applyNumberFormat="1" applyFont="1" applyFill="1" applyBorder="1" applyAlignment="1" applyProtection="1">
      <alignment horizontal="right" vertical="center"/>
      <protection/>
    </xf>
    <xf numFmtId="175" fontId="10" fillId="0" borderId="38" xfId="53" applyNumberFormat="1" applyFont="1" applyFill="1" applyBorder="1" applyAlignment="1" applyProtection="1">
      <alignment horizontal="right" vertical="center"/>
      <protection/>
    </xf>
    <xf numFmtId="173" fontId="10" fillId="0" borderId="34" xfId="53" applyNumberFormat="1" applyFont="1" applyFill="1" applyBorder="1" applyAlignment="1" applyProtection="1">
      <alignment horizontal="center" vertical="center"/>
      <protection/>
    </xf>
    <xf numFmtId="175" fontId="10" fillId="0" borderId="34" xfId="53" applyNumberFormat="1" applyFont="1" applyFill="1" applyBorder="1" applyAlignment="1" applyProtection="1">
      <alignment horizontal="center" vertical="center"/>
      <protection/>
    </xf>
    <xf numFmtId="175" fontId="10" fillId="0" borderId="37" xfId="53" applyNumberFormat="1" applyFont="1" applyFill="1" applyBorder="1" applyAlignment="1" applyProtection="1">
      <alignment horizontal="center" vertical="center"/>
      <protection/>
    </xf>
    <xf numFmtId="175" fontId="10" fillId="0" borderId="40" xfId="53" applyNumberFormat="1" applyFont="1" applyFill="1" applyBorder="1" applyAlignment="1" applyProtection="1">
      <alignment horizontal="center" vertical="center"/>
      <protection/>
    </xf>
    <xf numFmtId="180" fontId="10" fillId="0" borderId="40" xfId="53" applyNumberFormat="1" applyFont="1" applyFill="1" applyBorder="1" applyAlignment="1" applyProtection="1">
      <alignment horizontal="center" vertical="center"/>
      <protection/>
    </xf>
    <xf numFmtId="180" fontId="10" fillId="0" borderId="38" xfId="53" applyNumberFormat="1" applyFont="1" applyFill="1" applyBorder="1" applyAlignment="1" applyProtection="1">
      <alignment horizontal="center" vertical="center"/>
      <protection/>
    </xf>
    <xf numFmtId="174" fontId="10" fillId="0" borderId="39" xfId="53" applyNumberFormat="1" applyFont="1" applyFill="1" applyBorder="1" applyAlignment="1" applyProtection="1">
      <alignment horizontal="center" vertical="center"/>
      <protection/>
    </xf>
    <xf numFmtId="174" fontId="10" fillId="0" borderId="70" xfId="53" applyNumberFormat="1" applyFont="1" applyFill="1" applyBorder="1" applyAlignment="1" applyProtection="1">
      <alignment horizontal="center" vertical="center"/>
      <protection/>
    </xf>
    <xf numFmtId="0" fontId="10" fillId="0" borderId="38" xfId="53" applyNumberFormat="1" applyFont="1" applyFill="1" applyBorder="1" applyAlignment="1" applyProtection="1">
      <alignment horizontal="center" vertical="center"/>
      <protection/>
    </xf>
    <xf numFmtId="174" fontId="10" fillId="0" borderId="37" xfId="53" applyNumberFormat="1" applyFont="1" applyFill="1" applyBorder="1" applyAlignment="1" applyProtection="1">
      <alignment horizontal="center" vertical="center"/>
      <protection/>
    </xf>
    <xf numFmtId="174" fontId="10" fillId="0" borderId="40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74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4" xfId="53" applyNumberFormat="1" applyFont="1" applyFill="1" applyBorder="1" applyAlignment="1">
      <alignment horizontal="left" vertical="center" wrapText="1"/>
      <protection/>
    </xf>
    <xf numFmtId="0" fontId="10" fillId="0" borderId="25" xfId="0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72" fontId="10" fillId="0" borderId="18" xfId="0" applyNumberFormat="1" applyFont="1" applyFill="1" applyBorder="1" applyAlignment="1" applyProtection="1">
      <alignment horizontal="center" vertical="center" wrapText="1"/>
      <protection/>
    </xf>
    <xf numFmtId="174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49" fontId="6" fillId="0" borderId="24" xfId="53" applyNumberFormat="1" applyFont="1" applyFill="1" applyBorder="1" applyAlignment="1">
      <alignment horizontal="left" vertical="center" wrapText="1"/>
      <protection/>
    </xf>
    <xf numFmtId="1" fontId="6" fillId="0" borderId="25" xfId="53" applyNumberFormat="1" applyFont="1" applyFill="1" applyBorder="1" applyAlignment="1">
      <alignment horizontal="center" vertical="center"/>
      <protection/>
    </xf>
    <xf numFmtId="0" fontId="6" fillId="0" borderId="25" xfId="53" applyNumberFormat="1" applyFont="1" applyFill="1" applyBorder="1" applyAlignment="1">
      <alignment horizontal="center" vertical="center"/>
      <protection/>
    </xf>
    <xf numFmtId="174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center" vertical="center" wrapText="1"/>
    </xf>
    <xf numFmtId="0" fontId="6" fillId="0" borderId="35" xfId="53" applyFont="1" applyFill="1" applyBorder="1" applyAlignment="1">
      <alignment horizontal="center" vertical="center" wrapText="1"/>
      <protection/>
    </xf>
    <xf numFmtId="49" fontId="6" fillId="0" borderId="85" xfId="53" applyNumberFormat="1" applyFont="1" applyFill="1" applyBorder="1" applyAlignment="1">
      <alignment horizontal="left" vertical="center" wrapText="1"/>
      <protection/>
    </xf>
    <xf numFmtId="1" fontId="6" fillId="0" borderId="14" xfId="53" applyNumberFormat="1" applyFont="1" applyFill="1" applyBorder="1" applyAlignment="1">
      <alignment horizontal="center" vertical="center"/>
      <protection/>
    </xf>
    <xf numFmtId="0" fontId="6" fillId="0" borderId="14" xfId="53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4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right" vertical="center"/>
    </xf>
    <xf numFmtId="2" fontId="6" fillId="0" borderId="0" xfId="53" applyNumberFormat="1" applyFont="1" applyFill="1" applyBorder="1" applyAlignment="1" applyProtection="1">
      <alignment vertical="center"/>
      <protection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8" fillId="0" borderId="43" xfId="52" applyFont="1" applyFill="1" applyBorder="1" applyAlignment="1">
      <alignment horizontal="center" vertical="center" wrapText="1"/>
      <protection/>
    </xf>
    <xf numFmtId="0" fontId="8" fillId="0" borderId="70" xfId="52" applyFont="1" applyFill="1" applyBorder="1" applyAlignment="1">
      <alignment horizontal="center" vertical="center" wrapText="1"/>
      <protection/>
    </xf>
    <xf numFmtId="0" fontId="8" fillId="0" borderId="37" xfId="52" applyFont="1" applyFill="1" applyBorder="1" applyAlignment="1">
      <alignment horizontal="center" vertical="center" wrapText="1"/>
      <protection/>
    </xf>
    <xf numFmtId="0" fontId="8" fillId="0" borderId="35" xfId="52" applyFont="1" applyFill="1" applyBorder="1" applyAlignment="1">
      <alignment horizontal="center" vertical="center" wrapText="1"/>
      <protection/>
    </xf>
    <xf numFmtId="0" fontId="8" fillId="0" borderId="42" xfId="52" applyFont="1" applyFill="1" applyBorder="1" applyAlignment="1">
      <alignment horizontal="center" vertical="center" wrapText="1"/>
      <protection/>
    </xf>
    <xf numFmtId="0" fontId="8" fillId="0" borderId="25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75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7" fillId="0" borderId="5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1" fontId="7" fillId="0" borderId="90" xfId="60" applyNumberFormat="1" applyFont="1" applyFill="1" applyBorder="1" applyAlignment="1">
      <alignment horizontal="center" vertical="center" wrapText="1"/>
    </xf>
    <xf numFmtId="1" fontId="7" fillId="0" borderId="91" xfId="60" applyNumberFormat="1" applyFont="1" applyFill="1" applyBorder="1" applyAlignment="1">
      <alignment horizontal="center" vertical="center" wrapText="1"/>
    </xf>
    <xf numFmtId="1" fontId="7" fillId="0" borderId="87" xfId="60" applyNumberFormat="1" applyFont="1" applyFill="1" applyBorder="1" applyAlignment="1">
      <alignment horizontal="center" vertical="center" wrapText="1"/>
    </xf>
    <xf numFmtId="1" fontId="7" fillId="0" borderId="92" xfId="60" applyNumberFormat="1" applyFont="1" applyFill="1" applyBorder="1" applyAlignment="1">
      <alignment horizontal="center" vertical="center" wrapText="1"/>
    </xf>
    <xf numFmtId="1" fontId="7" fillId="0" borderId="93" xfId="60" applyNumberFormat="1" applyFont="1" applyFill="1" applyBorder="1" applyAlignment="1">
      <alignment horizontal="center" vertical="center" wrapText="1"/>
    </xf>
    <xf numFmtId="1" fontId="7" fillId="0" borderId="89" xfId="60" applyNumberFormat="1" applyFont="1" applyFill="1" applyBorder="1" applyAlignment="1">
      <alignment horizontal="center" vertical="center" wrapText="1"/>
    </xf>
    <xf numFmtId="0" fontId="4" fillId="0" borderId="0" xfId="52" applyFont="1" applyFill="1" applyAlignment="1">
      <alignment horizontal="center"/>
      <protection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32" fillId="0" borderId="67" xfId="52" applyFont="1" applyFill="1" applyBorder="1" applyAlignment="1">
      <alignment horizontal="center" vertical="center" wrapText="1"/>
      <protection/>
    </xf>
    <xf numFmtId="0" fontId="14" fillId="0" borderId="94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75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33" fillId="0" borderId="35" xfId="0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 wrapText="1"/>
    </xf>
    <xf numFmtId="0" fontId="31" fillId="0" borderId="102" xfId="0" applyFont="1" applyFill="1" applyBorder="1" applyAlignment="1">
      <alignment horizontal="center" vertical="center" wrapText="1"/>
    </xf>
    <xf numFmtId="0" fontId="8" fillId="0" borderId="96" xfId="52" applyFont="1" applyFill="1" applyBorder="1" applyAlignment="1">
      <alignment horizontal="center" vertical="center" wrapText="1"/>
      <protection/>
    </xf>
    <xf numFmtId="0" fontId="14" fillId="0" borderId="71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14" fillId="0" borderId="99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center" vertical="center" wrapText="1"/>
    </xf>
    <xf numFmtId="1" fontId="33" fillId="0" borderId="59" xfId="0" applyNumberFormat="1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8" fillId="0" borderId="71" xfId="52" applyFont="1" applyFill="1" applyBorder="1" applyAlignment="1">
      <alignment horizontal="center" vertical="center" wrapText="1"/>
      <protection/>
    </xf>
    <xf numFmtId="0" fontId="8" fillId="0" borderId="97" xfId="52" applyFont="1" applyFill="1" applyBorder="1" applyAlignment="1">
      <alignment horizontal="center" vertical="center" wrapText="1"/>
      <protection/>
    </xf>
    <xf numFmtId="0" fontId="8" fillId="0" borderId="63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98" xfId="52" applyFont="1" applyFill="1" applyBorder="1" applyAlignment="1">
      <alignment horizontal="center" vertical="center" wrapText="1"/>
      <protection/>
    </xf>
    <xf numFmtId="0" fontId="8" fillId="0" borderId="99" xfId="52" applyFont="1" applyFill="1" applyBorder="1" applyAlignment="1">
      <alignment horizontal="center" vertical="center" wrapText="1"/>
      <protection/>
    </xf>
    <xf numFmtId="0" fontId="8" fillId="0" borderId="79" xfId="52" applyFont="1" applyFill="1" applyBorder="1" applyAlignment="1">
      <alignment horizontal="center" vertical="center" wrapText="1"/>
      <protection/>
    </xf>
    <xf numFmtId="0" fontId="8" fillId="0" borderId="100" xfId="52" applyFont="1" applyFill="1" applyBorder="1" applyAlignment="1">
      <alignment horizontal="center" vertical="center" wrapText="1"/>
      <protection/>
    </xf>
    <xf numFmtId="0" fontId="8" fillId="0" borderId="33" xfId="52" applyFont="1" applyFill="1" applyBorder="1" applyAlignment="1">
      <alignment horizontal="center" vertical="center" wrapText="1"/>
      <protection/>
    </xf>
    <xf numFmtId="0" fontId="8" fillId="0" borderId="41" xfId="52" applyFont="1" applyFill="1" applyBorder="1" applyAlignment="1">
      <alignment horizontal="center" vertical="center" wrapText="1"/>
      <protection/>
    </xf>
    <xf numFmtId="0" fontId="8" fillId="0" borderId="32" xfId="52" applyFont="1" applyFill="1" applyBorder="1" applyAlignment="1">
      <alignment horizontal="center" vertical="center" wrapText="1"/>
      <protection/>
    </xf>
    <xf numFmtId="49" fontId="8" fillId="0" borderId="67" xfId="52" applyNumberFormat="1" applyFont="1" applyFill="1" applyBorder="1" applyAlignment="1">
      <alignment horizontal="center" vertical="center" wrapText="1"/>
      <protection/>
    </xf>
    <xf numFmtId="49" fontId="8" fillId="0" borderId="71" xfId="52" applyNumberFormat="1" applyFont="1" applyFill="1" applyBorder="1" applyAlignment="1">
      <alignment horizontal="center" vertical="center" wrapText="1"/>
      <protection/>
    </xf>
    <xf numFmtId="49" fontId="8" fillId="0" borderId="94" xfId="52" applyNumberFormat="1" applyFont="1" applyFill="1" applyBorder="1" applyAlignment="1">
      <alignment horizontal="center" vertical="center" wrapText="1"/>
      <protection/>
    </xf>
    <xf numFmtId="49" fontId="8" fillId="0" borderId="74" xfId="52" applyNumberFormat="1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61" xfId="52" applyNumberFormat="1" applyFont="1" applyFill="1" applyBorder="1" applyAlignment="1">
      <alignment horizontal="center" vertical="center" wrapText="1"/>
      <protection/>
    </xf>
    <xf numFmtId="49" fontId="8" fillId="0" borderId="78" xfId="52" applyNumberFormat="1" applyFont="1" applyFill="1" applyBorder="1" applyAlignment="1">
      <alignment horizontal="center" vertical="center" wrapText="1"/>
      <protection/>
    </xf>
    <xf numFmtId="49" fontId="8" fillId="0" borderId="79" xfId="52" applyNumberFormat="1" applyFont="1" applyFill="1" applyBorder="1" applyAlignment="1">
      <alignment horizontal="center" vertical="center" wrapText="1"/>
      <protection/>
    </xf>
    <xf numFmtId="49" fontId="8" fillId="0" borderId="95" xfId="52" applyNumberFormat="1" applyFont="1" applyFill="1" applyBorder="1" applyAlignment="1">
      <alignment horizontal="center" vertical="center" wrapText="1"/>
      <protection/>
    </xf>
    <xf numFmtId="49" fontId="7" fillId="0" borderId="67" xfId="52" applyNumberFormat="1" applyFont="1" applyFill="1" applyBorder="1" applyAlignment="1">
      <alignment horizontal="left" vertical="center" wrapText="1"/>
      <protection/>
    </xf>
    <xf numFmtId="49" fontId="7" fillId="0" borderId="71" xfId="52" applyNumberFormat="1" applyFont="1" applyFill="1" applyBorder="1" applyAlignment="1">
      <alignment horizontal="left" vertical="center" wrapText="1"/>
      <protection/>
    </xf>
    <xf numFmtId="49" fontId="7" fillId="0" borderId="94" xfId="52" applyNumberFormat="1" applyFont="1" applyFill="1" applyBorder="1" applyAlignment="1">
      <alignment horizontal="left" vertical="center" wrapText="1"/>
      <protection/>
    </xf>
    <xf numFmtId="49" fontId="7" fillId="0" borderId="74" xfId="52" applyNumberFormat="1" applyFont="1" applyFill="1" applyBorder="1" applyAlignment="1">
      <alignment horizontal="left" vertical="center" wrapText="1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49" fontId="7" fillId="0" borderId="61" xfId="52" applyNumberFormat="1" applyFont="1" applyFill="1" applyBorder="1" applyAlignment="1">
      <alignment horizontal="left" vertical="center" wrapText="1"/>
      <protection/>
    </xf>
    <xf numFmtId="49" fontId="7" fillId="0" borderId="78" xfId="52" applyNumberFormat="1" applyFont="1" applyFill="1" applyBorder="1" applyAlignment="1">
      <alignment horizontal="left" vertical="center" wrapText="1"/>
      <protection/>
    </xf>
    <xf numFmtId="49" fontId="7" fillId="0" borderId="79" xfId="52" applyNumberFormat="1" applyFont="1" applyFill="1" applyBorder="1" applyAlignment="1">
      <alignment horizontal="left" vertical="center" wrapText="1"/>
      <protection/>
    </xf>
    <xf numFmtId="49" fontId="7" fillId="0" borderId="95" xfId="52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96" xfId="52" applyFont="1" applyFill="1" applyBorder="1" applyAlignment="1">
      <alignment horizontal="center" vertical="center" wrapText="1"/>
      <protection/>
    </xf>
    <xf numFmtId="0" fontId="7" fillId="0" borderId="71" xfId="52" applyFont="1" applyFill="1" applyBorder="1" applyAlignment="1">
      <alignment horizontal="center" vertical="center" wrapText="1"/>
      <protection/>
    </xf>
    <xf numFmtId="0" fontId="7" fillId="0" borderId="97" xfId="52" applyFont="1" applyFill="1" applyBorder="1" applyAlignment="1">
      <alignment horizontal="center" vertical="center" wrapText="1"/>
      <protection/>
    </xf>
    <xf numFmtId="0" fontId="7" fillId="0" borderId="63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98" xfId="52" applyFont="1" applyFill="1" applyBorder="1" applyAlignment="1">
      <alignment horizontal="center" vertical="center" wrapText="1"/>
      <protection/>
    </xf>
    <xf numFmtId="0" fontId="7" fillId="0" borderId="99" xfId="52" applyFont="1" applyFill="1" applyBorder="1" applyAlignment="1">
      <alignment horizontal="center" vertical="center" wrapText="1"/>
      <protection/>
    </xf>
    <xf numFmtId="0" fontId="7" fillId="0" borderId="79" xfId="52" applyFont="1" applyFill="1" applyBorder="1" applyAlignment="1">
      <alignment horizontal="center" vertical="center" wrapText="1"/>
      <protection/>
    </xf>
    <xf numFmtId="0" fontId="7" fillId="0" borderId="100" xfId="52" applyFont="1" applyFill="1" applyBorder="1" applyAlignment="1">
      <alignment horizontal="center" vertical="center" wrapText="1"/>
      <protection/>
    </xf>
    <xf numFmtId="0" fontId="8" fillId="0" borderId="6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0" fontId="31" fillId="0" borderId="105" xfId="0" applyFont="1" applyFill="1" applyBorder="1" applyAlignment="1">
      <alignment horizontal="center" vertical="center" wrapText="1"/>
    </xf>
    <xf numFmtId="1" fontId="7" fillId="0" borderId="101" xfId="0" applyNumberFormat="1" applyFont="1" applyFill="1" applyBorder="1" applyAlignment="1">
      <alignment horizontal="center" vertical="center" wrapText="1"/>
    </xf>
    <xf numFmtId="1" fontId="7" fillId="0" borderId="102" xfId="0" applyNumberFormat="1" applyFont="1" applyFill="1" applyBorder="1" applyAlignment="1">
      <alignment horizontal="center" vertical="center" wrapText="1"/>
    </xf>
    <xf numFmtId="1" fontId="7" fillId="0" borderId="105" xfId="0" applyNumberFormat="1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94" xfId="52" applyFont="1" applyFill="1" applyBorder="1" applyAlignment="1">
      <alignment horizontal="center" vertical="center" wrapText="1"/>
      <protection/>
    </xf>
    <xf numFmtId="0" fontId="8" fillId="0" borderId="61" xfId="52" applyFont="1" applyFill="1" applyBorder="1" applyAlignment="1">
      <alignment horizontal="center" vertical="center" wrapText="1"/>
      <protection/>
    </xf>
    <xf numFmtId="0" fontId="8" fillId="0" borderId="95" xfId="52" applyFont="1" applyFill="1" applyBorder="1" applyAlignment="1">
      <alignment horizontal="center" vertical="center" wrapText="1"/>
      <protection/>
    </xf>
    <xf numFmtId="0" fontId="7" fillId="0" borderId="94" xfId="52" applyFont="1" applyFill="1" applyBorder="1" applyAlignment="1">
      <alignment horizontal="center" vertical="center" wrapText="1"/>
      <protection/>
    </xf>
    <xf numFmtId="0" fontId="7" fillId="0" borderId="61" xfId="52" applyFont="1" applyFill="1" applyBorder="1" applyAlignment="1">
      <alignment horizontal="center" vertical="center" wrapText="1"/>
      <protection/>
    </xf>
    <xf numFmtId="0" fontId="7" fillId="0" borderId="95" xfId="52" applyFont="1" applyFill="1" applyBorder="1" applyAlignment="1">
      <alignment horizontal="center" vertical="center" wrapText="1"/>
      <protection/>
    </xf>
    <xf numFmtId="0" fontId="8" fillId="0" borderId="3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0" fontId="7" fillId="0" borderId="90" xfId="0" applyNumberFormat="1" applyFont="1" applyFill="1" applyBorder="1" applyAlignment="1">
      <alignment horizontal="center" vertical="center" wrapText="1"/>
    </xf>
    <xf numFmtId="0" fontId="7" fillId="0" borderId="91" xfId="0" applyNumberFormat="1" applyFont="1" applyFill="1" applyBorder="1" applyAlignment="1">
      <alignment horizontal="center" vertical="center" wrapText="1"/>
    </xf>
    <xf numFmtId="0" fontId="7" fillId="0" borderId="87" xfId="0" applyNumberFormat="1" applyFont="1" applyFill="1" applyBorder="1" applyAlignment="1">
      <alignment horizontal="center" vertical="center" wrapText="1"/>
    </xf>
    <xf numFmtId="0" fontId="7" fillId="0" borderId="92" xfId="0" applyNumberFormat="1" applyFont="1" applyFill="1" applyBorder="1" applyAlignment="1">
      <alignment horizontal="center" vertical="center" wrapText="1"/>
    </xf>
    <xf numFmtId="0" fontId="7" fillId="0" borderId="93" xfId="0" applyNumberFormat="1" applyFont="1" applyFill="1" applyBorder="1" applyAlignment="1">
      <alignment horizontal="center" vertical="center" wrapText="1"/>
    </xf>
    <xf numFmtId="0" fontId="7" fillId="0" borderId="89" xfId="0" applyNumberFormat="1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wrapText="1"/>
    </xf>
    <xf numFmtId="0" fontId="14" fillId="0" borderId="94" xfId="0" applyFont="1" applyFill="1" applyBorder="1" applyAlignment="1">
      <alignment wrapText="1"/>
    </xf>
    <xf numFmtId="0" fontId="14" fillId="0" borderId="63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61" xfId="0" applyFont="1" applyFill="1" applyBorder="1" applyAlignment="1">
      <alignment wrapText="1"/>
    </xf>
    <xf numFmtId="0" fontId="14" fillId="0" borderId="99" xfId="0" applyFont="1" applyFill="1" applyBorder="1" applyAlignment="1">
      <alignment wrapText="1"/>
    </xf>
    <xf numFmtId="0" fontId="14" fillId="0" borderId="79" xfId="0" applyFont="1" applyFill="1" applyBorder="1" applyAlignment="1">
      <alignment wrapText="1"/>
    </xf>
    <xf numFmtId="0" fontId="14" fillId="0" borderId="95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7" fillId="0" borderId="63" xfId="60" applyNumberFormat="1" applyFont="1" applyFill="1" applyBorder="1" applyAlignment="1">
      <alignment horizontal="center" vertical="center" wrapText="1"/>
    </xf>
    <xf numFmtId="1" fontId="7" fillId="0" borderId="0" xfId="60" applyNumberFormat="1" applyFont="1" applyFill="1" applyBorder="1" applyAlignment="1">
      <alignment horizontal="center" vertical="center" wrapText="1"/>
    </xf>
    <xf numFmtId="1" fontId="7" fillId="0" borderId="61" xfId="6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49" fontId="10" fillId="0" borderId="41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175" fontId="10" fillId="0" borderId="31" xfId="53" applyNumberFormat="1" applyFont="1" applyFill="1" applyBorder="1" applyAlignment="1" applyProtection="1">
      <alignment horizontal="center" vertical="center"/>
      <protection/>
    </xf>
    <xf numFmtId="175" fontId="10" fillId="0" borderId="27" xfId="53" applyNumberFormat="1" applyFont="1" applyFill="1" applyBorder="1" applyAlignment="1" applyProtection="1">
      <alignment horizontal="center" vertical="center"/>
      <protection/>
    </xf>
    <xf numFmtId="175" fontId="10" fillId="0" borderId="31" xfId="53" applyNumberFormat="1" applyFont="1" applyFill="1" applyBorder="1" applyAlignment="1" applyProtection="1">
      <alignment horizontal="right" vertical="center"/>
      <protection/>
    </xf>
    <xf numFmtId="175" fontId="10" fillId="0" borderId="41" xfId="53" applyNumberFormat="1" applyFont="1" applyFill="1" applyBorder="1" applyAlignment="1" applyProtection="1">
      <alignment horizontal="right" vertical="center"/>
      <protection/>
    </xf>
    <xf numFmtId="175" fontId="10" fillId="0" borderId="27" xfId="53" applyNumberFormat="1" applyFont="1" applyFill="1" applyBorder="1" applyAlignment="1" applyProtection="1">
      <alignment horizontal="right" vertical="center"/>
      <protection/>
    </xf>
    <xf numFmtId="49" fontId="10" fillId="0" borderId="71" xfId="53" applyNumberFormat="1" applyFont="1" applyFill="1" applyBorder="1" applyAlignment="1" applyProtection="1">
      <alignment horizontal="left" vertical="center" wrapText="1" shrinkToFit="1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26" xfId="53" applyFont="1" applyFill="1" applyBorder="1" applyAlignment="1" applyProtection="1">
      <alignment horizontal="right" vertical="center"/>
      <protection/>
    </xf>
    <xf numFmtId="0" fontId="10" fillId="0" borderId="19" xfId="53" applyFont="1" applyFill="1" applyBorder="1" applyAlignment="1" applyProtection="1">
      <alignment horizontal="right" vertical="center"/>
      <protection/>
    </xf>
    <xf numFmtId="0" fontId="10" fillId="0" borderId="31" xfId="53" applyFont="1" applyFill="1" applyBorder="1" applyAlignment="1" applyProtection="1">
      <alignment horizontal="right" vertical="center"/>
      <protection/>
    </xf>
    <xf numFmtId="0" fontId="10" fillId="0" borderId="41" xfId="53" applyFont="1" applyFill="1" applyBorder="1" applyAlignment="1" applyProtection="1">
      <alignment horizontal="right" vertical="center"/>
      <protection/>
    </xf>
    <xf numFmtId="0" fontId="10" fillId="0" borderId="27" xfId="53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" fontId="10" fillId="0" borderId="99" xfId="53" applyNumberFormat="1" applyFont="1" applyFill="1" applyBorder="1" applyAlignment="1" applyProtection="1">
      <alignment horizontal="center" vertical="center"/>
      <protection/>
    </xf>
    <xf numFmtId="2" fontId="10" fillId="0" borderId="79" xfId="53" applyNumberFormat="1" applyFont="1" applyFill="1" applyBorder="1" applyAlignment="1" applyProtection="1">
      <alignment horizontal="center" vertical="center"/>
      <protection/>
    </xf>
    <xf numFmtId="2" fontId="10" fillId="0" borderId="100" xfId="53" applyNumberFormat="1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right" vertical="center"/>
      <protection/>
    </xf>
    <xf numFmtId="0" fontId="12" fillId="0" borderId="50" xfId="0" applyFont="1" applyFill="1" applyBorder="1" applyAlignment="1">
      <alignment horizontal="right" vertical="center"/>
    </xf>
    <xf numFmtId="175" fontId="23" fillId="0" borderId="0" xfId="53" applyNumberFormat="1" applyFont="1" applyFill="1" applyBorder="1" applyAlignment="1" applyProtection="1">
      <alignment horizontal="left"/>
      <protection/>
    </xf>
    <xf numFmtId="174" fontId="10" fillId="0" borderId="78" xfId="53" applyNumberFormat="1" applyFont="1" applyFill="1" applyBorder="1" applyAlignment="1" applyProtection="1">
      <alignment horizontal="center" vertical="center"/>
      <protection/>
    </xf>
    <xf numFmtId="174" fontId="10" fillId="0" borderId="79" xfId="53" applyNumberFormat="1" applyFont="1" applyFill="1" applyBorder="1" applyAlignment="1" applyProtection="1">
      <alignment horizontal="center" vertical="center"/>
      <protection/>
    </xf>
    <xf numFmtId="0" fontId="10" fillId="0" borderId="100" xfId="53" applyNumberFormat="1" applyFont="1" applyFill="1" applyBorder="1" applyAlignment="1" applyProtection="1">
      <alignment horizontal="center" vertical="center"/>
      <protection/>
    </xf>
    <xf numFmtId="175" fontId="10" fillId="0" borderId="41" xfId="53" applyNumberFormat="1" applyFont="1" applyFill="1" applyBorder="1" applyAlignment="1" applyProtection="1">
      <alignment horizontal="center" vertical="center"/>
      <protection/>
    </xf>
    <xf numFmtId="174" fontId="10" fillId="0" borderId="31" xfId="0" applyNumberFormat="1" applyFont="1" applyFill="1" applyBorder="1" applyAlignment="1">
      <alignment horizontal="center" vertical="center"/>
    </xf>
    <xf numFmtId="176" fontId="10" fillId="0" borderId="31" xfId="53" applyNumberFormat="1" applyFont="1" applyFill="1" applyBorder="1" applyAlignment="1" applyProtection="1">
      <alignment horizontal="center" vertical="center"/>
      <protection/>
    </xf>
    <xf numFmtId="176" fontId="10" fillId="0" borderId="41" xfId="53" applyNumberFormat="1" applyFont="1" applyFill="1" applyBorder="1" applyAlignment="1" applyProtection="1">
      <alignment horizontal="center" vertical="center"/>
      <protection/>
    </xf>
    <xf numFmtId="176" fontId="10" fillId="0" borderId="27" xfId="53" applyNumberFormat="1" applyFont="1" applyFill="1" applyBorder="1" applyAlignment="1" applyProtection="1">
      <alignment horizontal="center" vertical="center"/>
      <protection/>
    </xf>
    <xf numFmtId="0" fontId="10" fillId="0" borderId="19" xfId="53" applyFont="1" applyFill="1" applyBorder="1" applyAlignment="1">
      <alignment horizontal="right" vertical="center"/>
      <protection/>
    </xf>
    <xf numFmtId="176" fontId="10" fillId="0" borderId="103" xfId="53" applyNumberFormat="1" applyFont="1" applyFill="1" applyBorder="1" applyAlignment="1" applyProtection="1">
      <alignment horizontal="center" vertical="center"/>
      <protection/>
    </xf>
    <xf numFmtId="173" fontId="10" fillId="0" borderId="31" xfId="0" applyNumberFormat="1" applyFont="1" applyFill="1" applyBorder="1" applyAlignment="1">
      <alignment horizontal="center" vertical="center"/>
    </xf>
    <xf numFmtId="173" fontId="10" fillId="0" borderId="41" xfId="0" applyNumberFormat="1" applyFont="1" applyFill="1" applyBorder="1" applyAlignment="1">
      <alignment horizontal="center" vertical="center"/>
    </xf>
    <xf numFmtId="181" fontId="10" fillId="0" borderId="31" xfId="53" applyNumberFormat="1" applyFont="1" applyFill="1" applyBorder="1" applyAlignment="1" applyProtection="1">
      <alignment horizontal="center" vertical="center"/>
      <protection/>
    </xf>
    <xf numFmtId="181" fontId="10" fillId="0" borderId="27" xfId="53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10" fillId="0" borderId="31" xfId="53" applyNumberFormat="1" applyFont="1" applyFill="1" applyBorder="1" applyAlignment="1">
      <alignment horizontal="center" vertical="center" wrapText="1"/>
      <protection/>
    </xf>
    <xf numFmtId="49" fontId="10" fillId="0" borderId="41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172" fontId="10" fillId="0" borderId="78" xfId="0" applyNumberFormat="1" applyFont="1" applyFill="1" applyBorder="1" applyAlignment="1" applyProtection="1">
      <alignment horizontal="center" vertical="center" wrapText="1"/>
      <protection/>
    </xf>
    <xf numFmtId="172" fontId="10" fillId="0" borderId="79" xfId="0" applyNumberFormat="1" applyFont="1" applyFill="1" applyBorder="1" applyAlignment="1" applyProtection="1">
      <alignment horizontal="center" vertical="center" wrapText="1"/>
      <protection/>
    </xf>
    <xf numFmtId="172" fontId="10" fillId="0" borderId="100" xfId="0" applyNumberFormat="1" applyFont="1" applyFill="1" applyBorder="1" applyAlignment="1" applyProtection="1">
      <alignment horizontal="center" vertical="center" wrapText="1"/>
      <protection/>
    </xf>
    <xf numFmtId="172" fontId="10" fillId="0" borderId="31" xfId="0" applyNumberFormat="1" applyFont="1" applyFill="1" applyBorder="1" applyAlignment="1" applyProtection="1">
      <alignment horizontal="center" vertical="center" wrapText="1"/>
      <protection/>
    </xf>
    <xf numFmtId="172" fontId="10" fillId="0" borderId="41" xfId="0" applyNumberFormat="1" applyFont="1" applyFill="1" applyBorder="1" applyAlignment="1" applyProtection="1">
      <alignment horizontal="center" vertical="center" wrapText="1"/>
      <protection/>
    </xf>
    <xf numFmtId="172" fontId="10" fillId="0" borderId="27" xfId="0" applyNumberFormat="1" applyFont="1" applyFill="1" applyBorder="1" applyAlignment="1" applyProtection="1">
      <alignment horizontal="center" vertical="center" wrapText="1"/>
      <protection/>
    </xf>
    <xf numFmtId="175" fontId="9" fillId="0" borderId="67" xfId="53" applyNumberFormat="1" applyFont="1" applyFill="1" applyBorder="1" applyAlignment="1" applyProtection="1">
      <alignment horizontal="center" vertical="center" wrapText="1"/>
      <protection/>
    </xf>
    <xf numFmtId="175" fontId="9" fillId="0" borderId="71" xfId="53" applyNumberFormat="1" applyFont="1" applyFill="1" applyBorder="1" applyAlignment="1" applyProtection="1">
      <alignment horizontal="center" vertical="center" wrapText="1"/>
      <protection/>
    </xf>
    <xf numFmtId="175" fontId="9" fillId="0" borderId="97" xfId="53" applyNumberFormat="1" applyFont="1" applyFill="1" applyBorder="1" applyAlignment="1" applyProtection="1">
      <alignment horizontal="center" vertical="center" wrapText="1"/>
      <protection/>
    </xf>
    <xf numFmtId="0" fontId="6" fillId="0" borderId="67" xfId="53" applyNumberFormat="1" applyFont="1" applyFill="1" applyBorder="1" applyAlignment="1" applyProtection="1">
      <alignment horizontal="center" vertical="center" wrapText="1"/>
      <protection/>
    </xf>
    <xf numFmtId="0" fontId="6" fillId="0" borderId="71" xfId="53" applyNumberFormat="1" applyFont="1" applyFill="1" applyBorder="1" applyAlignment="1" applyProtection="1">
      <alignment horizontal="center" vertical="center" wrapText="1"/>
      <protection/>
    </xf>
    <xf numFmtId="0" fontId="6" fillId="0" borderId="97" xfId="53" applyNumberFormat="1" applyFont="1" applyFill="1" applyBorder="1" applyAlignment="1" applyProtection="1">
      <alignment horizontal="center" vertical="center" wrapText="1"/>
      <protection/>
    </xf>
    <xf numFmtId="0" fontId="6" fillId="0" borderId="78" xfId="53" applyNumberFormat="1" applyFont="1" applyFill="1" applyBorder="1" applyAlignment="1" applyProtection="1">
      <alignment horizontal="center" vertical="center" wrapText="1"/>
      <protection/>
    </xf>
    <xf numFmtId="0" fontId="6" fillId="0" borderId="79" xfId="53" applyNumberFormat="1" applyFont="1" applyFill="1" applyBorder="1" applyAlignment="1" applyProtection="1">
      <alignment horizontal="center" vertical="center" wrapText="1"/>
      <protection/>
    </xf>
    <xf numFmtId="0" fontId="6" fillId="0" borderId="100" xfId="53" applyNumberFormat="1" applyFont="1" applyFill="1" applyBorder="1" applyAlignment="1" applyProtection="1">
      <alignment horizontal="center" vertical="center" wrapText="1"/>
      <protection/>
    </xf>
    <xf numFmtId="0" fontId="6" fillId="0" borderId="31" xfId="53" applyNumberFormat="1" applyFont="1" applyFill="1" applyBorder="1" applyAlignment="1" applyProtection="1">
      <alignment horizontal="center" vertical="center"/>
      <protection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0" fontId="6" fillId="0" borderId="27" xfId="53" applyNumberFormat="1" applyFont="1" applyFill="1" applyBorder="1" applyAlignment="1" applyProtection="1">
      <alignment horizontal="center" vertical="center"/>
      <protection/>
    </xf>
    <xf numFmtId="172" fontId="10" fillId="0" borderId="31" xfId="0" applyNumberFormat="1" applyFont="1" applyFill="1" applyBorder="1" applyAlignment="1" applyProtection="1">
      <alignment horizontal="center" vertical="center"/>
      <protection/>
    </xf>
    <xf numFmtId="172" fontId="10" fillId="0" borderId="41" xfId="0" applyNumberFormat="1" applyFont="1" applyFill="1" applyBorder="1" applyAlignment="1" applyProtection="1">
      <alignment horizontal="center" vertical="center"/>
      <protection/>
    </xf>
    <xf numFmtId="172" fontId="10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67" xfId="53" applyNumberFormat="1" applyFont="1" applyFill="1" applyBorder="1" applyAlignment="1" applyProtection="1">
      <alignment horizontal="center" vertical="center"/>
      <protection/>
    </xf>
    <xf numFmtId="0" fontId="6" fillId="0" borderId="71" xfId="53" applyNumberFormat="1" applyFont="1" applyFill="1" applyBorder="1" applyAlignment="1" applyProtection="1">
      <alignment horizontal="center" vertical="center"/>
      <protection/>
    </xf>
    <xf numFmtId="0" fontId="6" fillId="0" borderId="97" xfId="53" applyNumberFormat="1" applyFont="1" applyFill="1" applyBorder="1" applyAlignment="1" applyProtection="1">
      <alignment horizontal="center" vertical="center"/>
      <protection/>
    </xf>
    <xf numFmtId="175" fontId="6" fillId="0" borderId="26" xfId="53" applyNumberFormat="1" applyFont="1" applyFill="1" applyBorder="1" applyAlignment="1" applyProtection="1">
      <alignment horizontal="center" vertical="center"/>
      <protection/>
    </xf>
    <xf numFmtId="175" fontId="6" fillId="0" borderId="66" xfId="53" applyNumberFormat="1" applyFont="1" applyFill="1" applyBorder="1" applyAlignment="1" applyProtection="1">
      <alignment horizontal="center" vertical="center"/>
      <protection/>
    </xf>
    <xf numFmtId="175" fontId="6" fillId="0" borderId="103" xfId="53" applyNumberFormat="1" applyFont="1" applyFill="1" applyBorder="1" applyAlignment="1" applyProtection="1">
      <alignment horizontal="center" vertical="center"/>
      <protection/>
    </xf>
    <xf numFmtId="175" fontId="6" fillId="0" borderId="1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6" xfId="53" applyNumberFormat="1" applyFont="1" applyFill="1" applyBorder="1" applyAlignment="1" applyProtection="1">
      <alignment horizontal="center" vertical="center" wrapText="1"/>
      <protection/>
    </xf>
    <xf numFmtId="175" fontId="6" fillId="0" borderId="70" xfId="53" applyNumberFormat="1" applyFont="1" applyFill="1" applyBorder="1" applyAlignment="1" applyProtection="1">
      <alignment horizontal="center" vertical="center" wrapText="1"/>
      <protection/>
    </xf>
    <xf numFmtId="175" fontId="6" fillId="0" borderId="107" xfId="53" applyNumberFormat="1" applyFont="1" applyFill="1" applyBorder="1" applyAlignment="1" applyProtection="1">
      <alignment horizontal="center" vertical="center" wrapText="1"/>
      <protection/>
    </xf>
    <xf numFmtId="175" fontId="6" fillId="0" borderId="39" xfId="53" applyNumberFormat="1" applyFont="1" applyFill="1" applyBorder="1" applyAlignment="1" applyProtection="1">
      <alignment horizontal="center" vertical="center" wrapText="1"/>
      <protection/>
    </xf>
    <xf numFmtId="175" fontId="6" fillId="0" borderId="40" xfId="53" applyNumberFormat="1" applyFont="1" applyFill="1" applyBorder="1" applyAlignment="1" applyProtection="1">
      <alignment horizontal="center" vertical="center" wrapText="1"/>
      <protection/>
    </xf>
    <xf numFmtId="175" fontId="6" fillId="0" borderId="38" xfId="53" applyNumberFormat="1" applyFont="1" applyFill="1" applyBorder="1" applyAlignment="1" applyProtection="1">
      <alignment horizontal="center" vertical="center" wrapText="1"/>
      <protection/>
    </xf>
    <xf numFmtId="175" fontId="6" fillId="0" borderId="1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3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176" fontId="10" fillId="0" borderId="31" xfId="53" applyNumberFormat="1" applyFont="1" applyFill="1" applyBorder="1" applyAlignment="1" applyProtection="1">
      <alignment horizontal="center" vertical="center" wrapText="1"/>
      <protection/>
    </xf>
    <xf numFmtId="176" fontId="10" fillId="0" borderId="41" xfId="53" applyNumberFormat="1" applyFont="1" applyFill="1" applyBorder="1" applyAlignment="1" applyProtection="1">
      <alignment horizontal="center" vertical="center" wrapText="1"/>
      <protection/>
    </xf>
    <xf numFmtId="176" fontId="10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0" borderId="31" xfId="53" applyNumberFormat="1" applyFont="1" applyFill="1" applyBorder="1" applyAlignment="1" applyProtection="1">
      <alignment horizontal="center" vertical="center"/>
      <protection/>
    </xf>
    <xf numFmtId="0" fontId="10" fillId="0" borderId="41" xfId="53" applyNumberFormat="1" applyFont="1" applyFill="1" applyBorder="1" applyAlignment="1" applyProtection="1">
      <alignment horizontal="center" vertical="center"/>
      <protection/>
    </xf>
    <xf numFmtId="0" fontId="10" fillId="0" borderId="27" xfId="53" applyNumberFormat="1" applyFont="1" applyFill="1" applyBorder="1" applyAlignment="1" applyProtection="1">
      <alignment horizontal="center" vertical="center"/>
      <protection/>
    </xf>
    <xf numFmtId="0" fontId="6" fillId="0" borderId="26" xfId="53" applyNumberFormat="1" applyFont="1" applyFill="1" applyBorder="1" applyAlignment="1" applyProtection="1">
      <alignment horizontal="center" vertical="center"/>
      <protection/>
    </xf>
    <xf numFmtId="0" fontId="6" fillId="0" borderId="66" xfId="53" applyNumberFormat="1" applyFont="1" applyFill="1" applyBorder="1" applyAlignment="1" applyProtection="1">
      <alignment horizontal="center" vertical="center"/>
      <protection/>
    </xf>
    <xf numFmtId="0" fontId="6" fillId="0" borderId="103" xfId="53" applyNumberFormat="1" applyFont="1" applyFill="1" applyBorder="1" applyAlignment="1" applyProtection="1">
      <alignment horizontal="center" vertical="center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75" fontId="6" fillId="0" borderId="17" xfId="53" applyNumberFormat="1" applyFont="1" applyFill="1" applyBorder="1" applyAlignment="1" applyProtection="1">
      <alignment horizontal="center" vertical="center" wrapText="1"/>
      <protection/>
    </xf>
    <xf numFmtId="175" fontId="6" fillId="0" borderId="18" xfId="53" applyNumberFormat="1" applyFont="1" applyFill="1" applyBorder="1" applyAlignment="1" applyProtection="1">
      <alignment horizontal="center" vertical="center" wrapText="1"/>
      <protection/>
    </xf>
    <xf numFmtId="175" fontId="6" fillId="0" borderId="68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zoomScale="50" zoomScaleNormal="50" zoomScalePageLayoutView="0" workbookViewId="0" topLeftCell="A1">
      <selection activeCell="A5" sqref="A5"/>
    </sheetView>
  </sheetViews>
  <sheetFormatPr defaultColWidth="3.28125" defaultRowHeight="15"/>
  <cols>
    <col min="1" max="1" width="7.140625" style="2" customWidth="1"/>
    <col min="2" max="2" width="5.7109375" style="2" customWidth="1"/>
    <col min="3" max="3" width="5.57421875" style="2" customWidth="1"/>
    <col min="4" max="16" width="5.7109375" style="2" customWidth="1"/>
    <col min="17" max="17" width="5.8515625" style="2" customWidth="1"/>
    <col min="18" max="18" width="5.57421875" style="2" customWidth="1"/>
    <col min="19" max="31" width="5.7109375" style="2" customWidth="1"/>
    <col min="32" max="40" width="7.140625" style="2" customWidth="1"/>
    <col min="41" max="51" width="5.7109375" style="2" customWidth="1"/>
    <col min="52" max="52" width="5.57421875" style="2" customWidth="1"/>
    <col min="53" max="53" width="5.7109375" style="2" customWidth="1"/>
    <col min="54" max="16384" width="3.28125" style="2" customWidth="1"/>
  </cols>
  <sheetData>
    <row r="1" spans="1:53" ht="33.75" customHeight="1">
      <c r="A1" s="596" t="s">
        <v>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7" t="s">
        <v>3</v>
      </c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78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</row>
    <row r="2" spans="1:53" ht="30">
      <c r="A2" s="596" t="s">
        <v>5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78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</row>
    <row r="3" spans="1:53" ht="33" customHeight="1">
      <c r="A3" s="596" t="s">
        <v>363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8" t="s">
        <v>6</v>
      </c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600"/>
      <c r="AO3" s="600"/>
      <c r="AP3" s="600"/>
      <c r="AQ3" s="600"/>
      <c r="AR3" s="600"/>
      <c r="AS3" s="600"/>
      <c r="AT3" s="600"/>
      <c r="AU3" s="600"/>
      <c r="AV3" s="600"/>
      <c r="AW3" s="600"/>
      <c r="AX3" s="600"/>
      <c r="AY3" s="600"/>
      <c r="AZ3" s="600"/>
      <c r="BA3" s="600"/>
    </row>
    <row r="4" spans="1:53" ht="30.75">
      <c r="A4" s="599" t="s">
        <v>364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600"/>
      <c r="AO4" s="600"/>
      <c r="AP4" s="600"/>
      <c r="AQ4" s="600"/>
      <c r="AR4" s="600"/>
      <c r="AS4" s="600"/>
      <c r="AT4" s="600"/>
      <c r="AU4" s="600"/>
      <c r="AV4" s="600"/>
      <c r="AW4" s="600"/>
      <c r="AX4" s="600"/>
      <c r="AY4" s="600"/>
      <c r="AZ4" s="600"/>
      <c r="BA4" s="600"/>
    </row>
    <row r="5" spans="1:53" ht="27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577" t="s">
        <v>80</v>
      </c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4" t="s">
        <v>51</v>
      </c>
      <c r="AO5" s="574"/>
      <c r="AP5" s="574"/>
      <c r="AQ5" s="574"/>
      <c r="AR5" s="574"/>
      <c r="AS5" s="574"/>
      <c r="AT5" s="574"/>
      <c r="AU5" s="574"/>
      <c r="AV5" s="574"/>
      <c r="AW5" s="574"/>
      <c r="AX5" s="574"/>
      <c r="AY5" s="574"/>
      <c r="AZ5" s="574"/>
      <c r="BA5" s="574"/>
    </row>
    <row r="6" spans="1:53" s="3" customFormat="1" ht="24.75" customHeight="1">
      <c r="A6" s="596" t="s">
        <v>26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574"/>
      <c r="AO6" s="574"/>
      <c r="AP6" s="574"/>
      <c r="AQ6" s="574"/>
      <c r="AR6" s="574"/>
      <c r="AS6" s="574"/>
      <c r="AT6" s="574"/>
      <c r="AU6" s="574"/>
      <c r="AV6" s="574"/>
      <c r="AW6" s="574"/>
      <c r="AX6" s="574"/>
      <c r="AY6" s="574"/>
      <c r="AZ6" s="574"/>
      <c r="BA6" s="574"/>
    </row>
    <row r="7" spans="1:53" s="3" customFormat="1" ht="27" customHeight="1">
      <c r="A7" s="596" t="s">
        <v>50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74" t="s">
        <v>81</v>
      </c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4"/>
      <c r="AL7" s="574"/>
      <c r="AM7" s="84"/>
      <c r="AN7" s="575"/>
      <c r="AO7" s="576"/>
      <c r="AP7" s="576"/>
      <c r="AQ7" s="576"/>
      <c r="AR7" s="576"/>
      <c r="AS7" s="576"/>
      <c r="AT7" s="576"/>
      <c r="AU7" s="576"/>
      <c r="AV7" s="576"/>
      <c r="AW7" s="576"/>
      <c r="AX7" s="576"/>
      <c r="AY7" s="576"/>
      <c r="AZ7" s="576"/>
      <c r="BA7" s="576"/>
    </row>
    <row r="8" spans="1:53" s="3" customFormat="1" ht="25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574" t="s">
        <v>92</v>
      </c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  <c r="AH8" s="574"/>
      <c r="AI8" s="574"/>
      <c r="AJ8" s="574"/>
      <c r="AK8" s="574"/>
      <c r="AL8" s="574"/>
      <c r="AM8" s="84"/>
      <c r="AN8" s="601" t="s">
        <v>334</v>
      </c>
      <c r="AO8" s="602"/>
      <c r="AP8" s="602"/>
      <c r="AQ8" s="602"/>
      <c r="AR8" s="602"/>
      <c r="AS8" s="602"/>
      <c r="AT8" s="602"/>
      <c r="AU8" s="602"/>
      <c r="AV8" s="602"/>
      <c r="AW8" s="602"/>
      <c r="AX8" s="602"/>
      <c r="AY8" s="602"/>
      <c r="AZ8" s="602"/>
      <c r="BA8" s="602"/>
    </row>
    <row r="9" spans="1:53" s="3" customFormat="1" ht="25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574" t="s">
        <v>82</v>
      </c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84"/>
      <c r="AN9" s="604" t="s">
        <v>201</v>
      </c>
      <c r="AO9" s="604"/>
      <c r="AP9" s="604"/>
      <c r="AQ9" s="604"/>
      <c r="AR9" s="604"/>
      <c r="AS9" s="604"/>
      <c r="AT9" s="604"/>
      <c r="AU9" s="604"/>
      <c r="AV9" s="604"/>
      <c r="AW9" s="604"/>
      <c r="AX9" s="604"/>
      <c r="AY9" s="604"/>
      <c r="AZ9" s="604"/>
      <c r="BA9" s="604"/>
    </row>
    <row r="10" spans="1:53" s="3" customFormat="1" ht="25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603" t="s">
        <v>91</v>
      </c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3"/>
      <c r="AG10" s="603"/>
      <c r="AH10" s="603"/>
      <c r="AI10" s="603"/>
      <c r="AJ10" s="603"/>
      <c r="AK10" s="603"/>
      <c r="AL10" s="603"/>
      <c r="AM10" s="603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</row>
    <row r="11" spans="1:53" s="3" customFormat="1" ht="26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603" t="s">
        <v>114</v>
      </c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7"/>
      <c r="AB11" s="607"/>
      <c r="AC11" s="607"/>
      <c r="AD11" s="607"/>
      <c r="AE11" s="607"/>
      <c r="AF11" s="607"/>
      <c r="AG11" s="607"/>
      <c r="AH11" s="607"/>
      <c r="AI11" s="607"/>
      <c r="AJ11" s="607"/>
      <c r="AK11" s="607"/>
      <c r="AL11" s="608"/>
      <c r="AM11" s="608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</row>
    <row r="12" spans="1:53" s="3" customFormat="1" ht="25.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583" t="s">
        <v>168</v>
      </c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86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</row>
    <row r="13" spans="1:53" s="3" customFormat="1" ht="27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8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90"/>
      <c r="AM13" s="90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</row>
    <row r="14" spans="1:53" s="3" customFormat="1" ht="22.5">
      <c r="A14" s="609" t="s">
        <v>194</v>
      </c>
      <c r="B14" s="609"/>
      <c r="C14" s="609"/>
      <c r="D14" s="609"/>
      <c r="E14" s="609"/>
      <c r="F14" s="609"/>
      <c r="G14" s="609"/>
      <c r="H14" s="609"/>
      <c r="I14" s="609"/>
      <c r="J14" s="609"/>
      <c r="K14" s="609"/>
      <c r="L14" s="609"/>
      <c r="M14" s="609"/>
      <c r="N14" s="609"/>
      <c r="O14" s="609"/>
      <c r="P14" s="609"/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609"/>
      <c r="AG14" s="609"/>
      <c r="AH14" s="609"/>
      <c r="AI14" s="609"/>
      <c r="AJ14" s="609"/>
      <c r="AK14" s="609"/>
      <c r="AL14" s="609"/>
      <c r="AM14" s="609"/>
      <c r="AN14" s="609"/>
      <c r="AO14" s="609"/>
      <c r="AP14" s="609"/>
      <c r="AQ14" s="609"/>
      <c r="AR14" s="609"/>
      <c r="AS14" s="609"/>
      <c r="AT14" s="609"/>
      <c r="AU14" s="609"/>
      <c r="AV14" s="609"/>
      <c r="AW14" s="609"/>
      <c r="AX14" s="609"/>
      <c r="AY14" s="609"/>
      <c r="AZ14" s="609"/>
      <c r="BA14" s="609"/>
    </row>
    <row r="15" spans="1:53" s="3" customFormat="1" ht="19.5" thickBo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</row>
    <row r="16" spans="1:53" ht="18" customHeight="1" thickBot="1">
      <c r="A16" s="610" t="s">
        <v>7</v>
      </c>
      <c r="B16" s="587" t="s">
        <v>8</v>
      </c>
      <c r="C16" s="588"/>
      <c r="D16" s="588"/>
      <c r="E16" s="588"/>
      <c r="F16" s="587" t="s">
        <v>9</v>
      </c>
      <c r="G16" s="588"/>
      <c r="H16" s="588"/>
      <c r="I16" s="589"/>
      <c r="J16" s="590" t="s">
        <v>10</v>
      </c>
      <c r="K16" s="591"/>
      <c r="L16" s="591"/>
      <c r="M16" s="592"/>
      <c r="N16" s="593" t="s">
        <v>11</v>
      </c>
      <c r="O16" s="594"/>
      <c r="P16" s="594"/>
      <c r="Q16" s="594"/>
      <c r="R16" s="595"/>
      <c r="S16" s="584" t="s">
        <v>12</v>
      </c>
      <c r="T16" s="585"/>
      <c r="U16" s="585"/>
      <c r="V16" s="585"/>
      <c r="W16" s="586"/>
      <c r="X16" s="520" t="s">
        <v>13</v>
      </c>
      <c r="Y16" s="521"/>
      <c r="Z16" s="521"/>
      <c r="AA16" s="522"/>
      <c r="AB16" s="517" t="s">
        <v>14</v>
      </c>
      <c r="AC16" s="518"/>
      <c r="AD16" s="518"/>
      <c r="AE16" s="519"/>
      <c r="AF16" s="517" t="s">
        <v>15</v>
      </c>
      <c r="AG16" s="518"/>
      <c r="AH16" s="518"/>
      <c r="AI16" s="519"/>
      <c r="AJ16" s="584" t="s">
        <v>16</v>
      </c>
      <c r="AK16" s="585"/>
      <c r="AL16" s="585"/>
      <c r="AM16" s="585"/>
      <c r="AN16" s="586"/>
      <c r="AO16" s="520" t="s">
        <v>17</v>
      </c>
      <c r="AP16" s="521"/>
      <c r="AQ16" s="521"/>
      <c r="AR16" s="522"/>
      <c r="AS16" s="520" t="s">
        <v>18</v>
      </c>
      <c r="AT16" s="521"/>
      <c r="AU16" s="521"/>
      <c r="AV16" s="521"/>
      <c r="AW16" s="522"/>
      <c r="AX16" s="520" t="s">
        <v>19</v>
      </c>
      <c r="AY16" s="521"/>
      <c r="AZ16" s="521"/>
      <c r="BA16" s="522"/>
    </row>
    <row r="17" spans="1:53" s="1" customFormat="1" ht="20.25" customHeight="1" thickBot="1">
      <c r="A17" s="611"/>
      <c r="B17" s="273">
        <v>1</v>
      </c>
      <c r="C17" s="274">
        <v>2</v>
      </c>
      <c r="D17" s="274">
        <v>3</v>
      </c>
      <c r="E17" s="275">
        <v>4</v>
      </c>
      <c r="F17" s="273">
        <v>5</v>
      </c>
      <c r="G17" s="276">
        <v>6</v>
      </c>
      <c r="H17" s="276">
        <v>7</v>
      </c>
      <c r="I17" s="277">
        <v>8</v>
      </c>
      <c r="J17" s="278">
        <v>9</v>
      </c>
      <c r="K17" s="276">
        <v>10</v>
      </c>
      <c r="L17" s="276">
        <v>11</v>
      </c>
      <c r="M17" s="277">
        <v>12</v>
      </c>
      <c r="N17" s="278">
        <v>13</v>
      </c>
      <c r="O17" s="276">
        <v>14</v>
      </c>
      <c r="P17" s="276">
        <v>15</v>
      </c>
      <c r="Q17" s="276">
        <v>16</v>
      </c>
      <c r="R17" s="277">
        <v>17</v>
      </c>
      <c r="S17" s="278">
        <v>18</v>
      </c>
      <c r="T17" s="276">
        <v>19</v>
      </c>
      <c r="U17" s="276">
        <v>20</v>
      </c>
      <c r="V17" s="276">
        <v>21</v>
      </c>
      <c r="W17" s="277">
        <v>22</v>
      </c>
      <c r="X17" s="278">
        <v>23</v>
      </c>
      <c r="Y17" s="276">
        <v>24</v>
      </c>
      <c r="Z17" s="276">
        <v>25</v>
      </c>
      <c r="AA17" s="277">
        <v>26</v>
      </c>
      <c r="AB17" s="278">
        <v>27</v>
      </c>
      <c r="AC17" s="276">
        <v>28</v>
      </c>
      <c r="AD17" s="276">
        <v>29</v>
      </c>
      <c r="AE17" s="277">
        <v>30</v>
      </c>
      <c r="AF17" s="278">
        <v>31</v>
      </c>
      <c r="AG17" s="276">
        <v>32</v>
      </c>
      <c r="AH17" s="276">
        <v>33</v>
      </c>
      <c r="AI17" s="277">
        <v>34</v>
      </c>
      <c r="AJ17" s="278">
        <v>35</v>
      </c>
      <c r="AK17" s="276">
        <v>36</v>
      </c>
      <c r="AL17" s="276">
        <v>37</v>
      </c>
      <c r="AM17" s="276">
        <v>38</v>
      </c>
      <c r="AN17" s="277">
        <v>39</v>
      </c>
      <c r="AO17" s="278">
        <v>40</v>
      </c>
      <c r="AP17" s="276">
        <v>41</v>
      </c>
      <c r="AQ17" s="276">
        <v>42</v>
      </c>
      <c r="AR17" s="279">
        <v>43</v>
      </c>
      <c r="AS17" s="278">
        <v>44</v>
      </c>
      <c r="AT17" s="276">
        <v>45</v>
      </c>
      <c r="AU17" s="276">
        <v>46</v>
      </c>
      <c r="AV17" s="276">
        <v>47</v>
      </c>
      <c r="AW17" s="277">
        <v>48</v>
      </c>
      <c r="AX17" s="278">
        <v>49</v>
      </c>
      <c r="AY17" s="276">
        <v>50</v>
      </c>
      <c r="AZ17" s="276">
        <v>51</v>
      </c>
      <c r="BA17" s="277">
        <v>52</v>
      </c>
    </row>
    <row r="18" spans="1:53" ht="19.5" customHeight="1" thickBot="1">
      <c r="A18" s="92">
        <v>1</v>
      </c>
      <c r="B18" s="95" t="s">
        <v>52</v>
      </c>
      <c r="C18" s="96" t="s">
        <v>52</v>
      </c>
      <c r="D18" s="96" t="s">
        <v>52</v>
      </c>
      <c r="E18" s="94" t="s">
        <v>52</v>
      </c>
      <c r="F18" s="95" t="s">
        <v>52</v>
      </c>
      <c r="G18" s="96" t="s">
        <v>52</v>
      </c>
      <c r="H18" s="96" t="s">
        <v>52</v>
      </c>
      <c r="I18" s="94" t="s">
        <v>52</v>
      </c>
      <c r="J18" s="95" t="s">
        <v>52</v>
      </c>
      <c r="K18" s="96" t="s">
        <v>52</v>
      </c>
      <c r="L18" s="96" t="s">
        <v>52</v>
      </c>
      <c r="M18" s="94" t="s">
        <v>52</v>
      </c>
      <c r="N18" s="95" t="s">
        <v>52</v>
      </c>
      <c r="O18" s="96" t="s">
        <v>52</v>
      </c>
      <c r="P18" s="96" t="s">
        <v>52</v>
      </c>
      <c r="Q18" s="96" t="s">
        <v>53</v>
      </c>
      <c r="R18" s="94" t="s">
        <v>53</v>
      </c>
      <c r="S18" s="95" t="s">
        <v>54</v>
      </c>
      <c r="T18" s="96" t="s">
        <v>52</v>
      </c>
      <c r="U18" s="96" t="s">
        <v>52</v>
      </c>
      <c r="V18" s="96" t="s">
        <v>52</v>
      </c>
      <c r="W18" s="94" t="s">
        <v>52</v>
      </c>
      <c r="X18" s="95" t="s">
        <v>52</v>
      </c>
      <c r="Y18" s="96" t="s">
        <v>52</v>
      </c>
      <c r="Z18" s="96" t="s">
        <v>52</v>
      </c>
      <c r="AA18" s="94" t="s">
        <v>52</v>
      </c>
      <c r="AB18" s="95" t="s">
        <v>52</v>
      </c>
      <c r="AC18" s="96" t="s">
        <v>214</v>
      </c>
      <c r="AD18" s="96" t="s">
        <v>54</v>
      </c>
      <c r="AE18" s="94" t="s">
        <v>54</v>
      </c>
      <c r="AF18" s="95" t="s">
        <v>54</v>
      </c>
      <c r="AG18" s="96" t="s">
        <v>52</v>
      </c>
      <c r="AH18" s="96" t="s">
        <v>52</v>
      </c>
      <c r="AI18" s="94" t="s">
        <v>52</v>
      </c>
      <c r="AJ18" s="95" t="s">
        <v>52</v>
      </c>
      <c r="AK18" s="96" t="s">
        <v>52</v>
      </c>
      <c r="AL18" s="96" t="s">
        <v>52</v>
      </c>
      <c r="AM18" s="96" t="s">
        <v>52</v>
      </c>
      <c r="AN18" s="94" t="s">
        <v>52</v>
      </c>
      <c r="AO18" s="93" t="s">
        <v>52</v>
      </c>
      <c r="AP18" s="96" t="s">
        <v>53</v>
      </c>
      <c r="AQ18" s="96" t="s">
        <v>53</v>
      </c>
      <c r="AR18" s="94" t="s">
        <v>53</v>
      </c>
      <c r="AS18" s="95" t="s">
        <v>54</v>
      </c>
      <c r="AT18" s="96" t="s">
        <v>54</v>
      </c>
      <c r="AU18" s="96" t="s">
        <v>54</v>
      </c>
      <c r="AV18" s="96" t="s">
        <v>54</v>
      </c>
      <c r="AW18" s="94" t="s">
        <v>54</v>
      </c>
      <c r="AX18" s="93" t="s">
        <v>54</v>
      </c>
      <c r="AY18" s="96" t="s">
        <v>54</v>
      </c>
      <c r="AZ18" s="96" t="s">
        <v>54</v>
      </c>
      <c r="BA18" s="94" t="s">
        <v>54</v>
      </c>
    </row>
    <row r="19" spans="1:53" ht="19.5" customHeight="1" thickBot="1">
      <c r="A19" s="97">
        <v>2</v>
      </c>
      <c r="B19" s="159" t="s">
        <v>52</v>
      </c>
      <c r="C19" s="160" t="s">
        <v>52</v>
      </c>
      <c r="D19" s="5" t="s">
        <v>52</v>
      </c>
      <c r="E19" s="11" t="s">
        <v>52</v>
      </c>
      <c r="F19" s="6" t="s">
        <v>52</v>
      </c>
      <c r="G19" s="5" t="s">
        <v>52</v>
      </c>
      <c r="H19" s="5" t="s">
        <v>52</v>
      </c>
      <c r="I19" s="11" t="s">
        <v>52</v>
      </c>
      <c r="J19" s="6" t="s">
        <v>52</v>
      </c>
      <c r="K19" s="5" t="s">
        <v>52</v>
      </c>
      <c r="L19" s="5" t="s">
        <v>52</v>
      </c>
      <c r="M19" s="11" t="s">
        <v>52</v>
      </c>
      <c r="N19" s="6" t="s">
        <v>52</v>
      </c>
      <c r="O19" s="5" t="s">
        <v>52</v>
      </c>
      <c r="P19" s="5" t="s">
        <v>52</v>
      </c>
      <c r="Q19" s="5" t="s">
        <v>53</v>
      </c>
      <c r="R19" s="11" t="s">
        <v>53</v>
      </c>
      <c r="S19" s="6" t="s">
        <v>54</v>
      </c>
      <c r="T19" s="5" t="s">
        <v>52</v>
      </c>
      <c r="U19" s="5" t="s">
        <v>52</v>
      </c>
      <c r="V19" s="5" t="s">
        <v>52</v>
      </c>
      <c r="W19" s="11" t="s">
        <v>52</v>
      </c>
      <c r="X19" s="6" t="s">
        <v>52</v>
      </c>
      <c r="Y19" s="5" t="s">
        <v>52</v>
      </c>
      <c r="Z19" s="5" t="s">
        <v>52</v>
      </c>
      <c r="AA19" s="10" t="s">
        <v>52</v>
      </c>
      <c r="AB19" s="6" t="s">
        <v>52</v>
      </c>
      <c r="AC19" s="5" t="s">
        <v>53</v>
      </c>
      <c r="AD19" s="5" t="s">
        <v>55</v>
      </c>
      <c r="AE19" s="11" t="s">
        <v>55</v>
      </c>
      <c r="AF19" s="6" t="s">
        <v>362</v>
      </c>
      <c r="AG19" s="5" t="s">
        <v>215</v>
      </c>
      <c r="AH19" s="5" t="s">
        <v>215</v>
      </c>
      <c r="AI19" s="11" t="s">
        <v>215</v>
      </c>
      <c r="AJ19" s="6" t="s">
        <v>215</v>
      </c>
      <c r="AK19" s="5" t="s">
        <v>215</v>
      </c>
      <c r="AL19" s="5" t="s">
        <v>215</v>
      </c>
      <c r="AM19" s="5" t="s">
        <v>215</v>
      </c>
      <c r="AN19" s="11" t="s">
        <v>215</v>
      </c>
      <c r="AO19" s="12" t="s">
        <v>53</v>
      </c>
      <c r="AP19" s="5" t="s">
        <v>56</v>
      </c>
      <c r="AQ19" s="5" t="s">
        <v>56</v>
      </c>
      <c r="AR19" s="11" t="s">
        <v>166</v>
      </c>
      <c r="AS19" s="580"/>
      <c r="AT19" s="581"/>
      <c r="AU19" s="581"/>
      <c r="AV19" s="581"/>
      <c r="AW19" s="581"/>
      <c r="AX19" s="581"/>
      <c r="AY19" s="581"/>
      <c r="AZ19" s="581"/>
      <c r="BA19" s="582"/>
    </row>
    <row r="20" spans="1:53" ht="18.75" customHeight="1">
      <c r="A20" s="9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9"/>
      <c r="AU20" s="99"/>
      <c r="AV20" s="99"/>
      <c r="AW20" s="99"/>
      <c r="AX20" s="99"/>
      <c r="AY20" s="99"/>
      <c r="AZ20" s="99"/>
      <c r="BA20" s="99"/>
    </row>
    <row r="21" spans="1:53" s="4" customFormat="1" ht="18.75" customHeight="1">
      <c r="A21" s="579" t="s">
        <v>198</v>
      </c>
      <c r="B21" s="579"/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  <c r="AG21" s="579"/>
      <c r="AH21" s="579"/>
      <c r="AI21" s="579"/>
      <c r="AJ21" s="579"/>
      <c r="AK21" s="579"/>
      <c r="AL21" s="579"/>
      <c r="AM21" s="579"/>
      <c r="AN21" s="579"/>
      <c r="AO21" s="579"/>
      <c r="AP21" s="579"/>
      <c r="AQ21" s="579"/>
      <c r="AR21" s="579"/>
      <c r="AS21" s="579"/>
      <c r="AT21" s="579"/>
      <c r="AU21" s="579"/>
      <c r="AV21" s="579"/>
      <c r="AW21" s="579"/>
      <c r="AX21" s="579"/>
      <c r="AY21" s="579"/>
      <c r="AZ21" s="579"/>
      <c r="BA21" s="579"/>
    </row>
    <row r="22" spans="1:53" ht="19.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100"/>
      <c r="AW22" s="100"/>
      <c r="AX22" s="100"/>
      <c r="AY22" s="100"/>
      <c r="AZ22" s="100"/>
      <c r="BA22" s="79"/>
    </row>
    <row r="23" spans="1:53" ht="22.5" customHeight="1">
      <c r="A23" s="516" t="s">
        <v>195</v>
      </c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144"/>
      <c r="AD23" s="516" t="s">
        <v>196</v>
      </c>
      <c r="AE23" s="516"/>
      <c r="AF23" s="516"/>
      <c r="AG23" s="516"/>
      <c r="AH23" s="516"/>
      <c r="AI23" s="516"/>
      <c r="AJ23" s="516"/>
      <c r="AK23" s="516"/>
      <c r="AL23" s="516"/>
      <c r="AM23" s="516"/>
      <c r="AN23" s="101"/>
      <c r="AO23" s="516" t="s">
        <v>197</v>
      </c>
      <c r="AP23" s="516"/>
      <c r="AQ23" s="516"/>
      <c r="AR23" s="516"/>
      <c r="AS23" s="516"/>
      <c r="AT23" s="516"/>
      <c r="AU23" s="516"/>
      <c r="AV23" s="516"/>
      <c r="AW23" s="516"/>
      <c r="AX23" s="516"/>
      <c r="AY23" s="516"/>
      <c r="AZ23" s="516"/>
      <c r="BA23" s="516"/>
    </row>
    <row r="24" spans="1:53" ht="18" customHeight="1" thickBo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85"/>
    </row>
    <row r="25" spans="1:53" ht="22.5" customHeight="1" thickBot="1">
      <c r="A25" s="523" t="s">
        <v>7</v>
      </c>
      <c r="B25" s="524"/>
      <c r="C25" s="667" t="s">
        <v>20</v>
      </c>
      <c r="D25" s="653"/>
      <c r="E25" s="653"/>
      <c r="F25" s="653"/>
      <c r="G25" s="654"/>
      <c r="H25" s="562" t="s">
        <v>339</v>
      </c>
      <c r="I25" s="612"/>
      <c r="J25" s="612"/>
      <c r="K25" s="670"/>
      <c r="L25" s="547" t="s">
        <v>21</v>
      </c>
      <c r="M25" s="548"/>
      <c r="N25" s="548"/>
      <c r="O25" s="549"/>
      <c r="P25" s="491" t="s">
        <v>199</v>
      </c>
      <c r="Q25" s="492"/>
      <c r="R25" s="492"/>
      <c r="S25" s="493"/>
      <c r="T25" s="562" t="s">
        <v>98</v>
      </c>
      <c r="U25" s="690"/>
      <c r="V25" s="691"/>
      <c r="W25" s="562" t="s">
        <v>22</v>
      </c>
      <c r="X25" s="563"/>
      <c r="Y25" s="524"/>
      <c r="Z25" s="562" t="s">
        <v>23</v>
      </c>
      <c r="AA25" s="563"/>
      <c r="AB25" s="564"/>
      <c r="AC25" s="142"/>
      <c r="AD25" s="623" t="s">
        <v>167</v>
      </c>
      <c r="AE25" s="624"/>
      <c r="AF25" s="624"/>
      <c r="AG25" s="625"/>
      <c r="AH25" s="620" t="s">
        <v>24</v>
      </c>
      <c r="AI25" s="621"/>
      <c r="AJ25" s="622"/>
      <c r="AK25" s="676" t="s">
        <v>25</v>
      </c>
      <c r="AL25" s="677"/>
      <c r="AM25" s="678"/>
      <c r="AN25" s="104"/>
      <c r="AO25" s="652" t="s">
        <v>99</v>
      </c>
      <c r="AP25" s="653"/>
      <c r="AQ25" s="653"/>
      <c r="AR25" s="654"/>
      <c r="AS25" s="562" t="s">
        <v>100</v>
      </c>
      <c r="AT25" s="612"/>
      <c r="AU25" s="612"/>
      <c r="AV25" s="612"/>
      <c r="AW25" s="670"/>
      <c r="AX25" s="562" t="s">
        <v>24</v>
      </c>
      <c r="AY25" s="612"/>
      <c r="AZ25" s="612"/>
      <c r="BA25" s="613"/>
    </row>
    <row r="26" spans="1:53" ht="18.75" customHeight="1" thickBot="1">
      <c r="A26" s="525"/>
      <c r="B26" s="526"/>
      <c r="C26" s="668"/>
      <c r="D26" s="656"/>
      <c r="E26" s="656"/>
      <c r="F26" s="656"/>
      <c r="G26" s="657"/>
      <c r="H26" s="614"/>
      <c r="I26" s="615"/>
      <c r="J26" s="615"/>
      <c r="K26" s="671"/>
      <c r="L26" s="550"/>
      <c r="M26" s="551"/>
      <c r="N26" s="551"/>
      <c r="O26" s="552"/>
      <c r="P26" s="494"/>
      <c r="Q26" s="495"/>
      <c r="R26" s="495"/>
      <c r="S26" s="496"/>
      <c r="T26" s="692"/>
      <c r="U26" s="693"/>
      <c r="V26" s="694"/>
      <c r="W26" s="565"/>
      <c r="X26" s="566"/>
      <c r="Y26" s="526"/>
      <c r="Z26" s="565"/>
      <c r="AA26" s="566"/>
      <c r="AB26" s="567"/>
      <c r="AC26" s="142"/>
      <c r="AD26" s="626"/>
      <c r="AE26" s="627"/>
      <c r="AF26" s="627"/>
      <c r="AG26" s="628"/>
      <c r="AH26" s="620"/>
      <c r="AI26" s="621"/>
      <c r="AJ26" s="622"/>
      <c r="AK26" s="676"/>
      <c r="AL26" s="677"/>
      <c r="AM26" s="678"/>
      <c r="AN26" s="104"/>
      <c r="AO26" s="655"/>
      <c r="AP26" s="656"/>
      <c r="AQ26" s="656"/>
      <c r="AR26" s="657"/>
      <c r="AS26" s="614"/>
      <c r="AT26" s="615"/>
      <c r="AU26" s="615"/>
      <c r="AV26" s="615"/>
      <c r="AW26" s="671"/>
      <c r="AX26" s="614"/>
      <c r="AY26" s="615"/>
      <c r="AZ26" s="615"/>
      <c r="BA26" s="616"/>
    </row>
    <row r="27" spans="1:53" ht="67.5" customHeight="1" thickBot="1">
      <c r="A27" s="527"/>
      <c r="B27" s="528"/>
      <c r="C27" s="669"/>
      <c r="D27" s="659"/>
      <c r="E27" s="659"/>
      <c r="F27" s="659"/>
      <c r="G27" s="660"/>
      <c r="H27" s="617"/>
      <c r="I27" s="618"/>
      <c r="J27" s="618"/>
      <c r="K27" s="672"/>
      <c r="L27" s="553"/>
      <c r="M27" s="554"/>
      <c r="N27" s="554"/>
      <c r="O27" s="555"/>
      <c r="P27" s="497"/>
      <c r="Q27" s="498"/>
      <c r="R27" s="498"/>
      <c r="S27" s="499"/>
      <c r="T27" s="695"/>
      <c r="U27" s="696"/>
      <c r="V27" s="697"/>
      <c r="W27" s="568"/>
      <c r="X27" s="569"/>
      <c r="Y27" s="528"/>
      <c r="Z27" s="568"/>
      <c r="AA27" s="569"/>
      <c r="AB27" s="570"/>
      <c r="AC27" s="142"/>
      <c r="AD27" s="629"/>
      <c r="AE27" s="630"/>
      <c r="AF27" s="630"/>
      <c r="AG27" s="631"/>
      <c r="AH27" s="620"/>
      <c r="AI27" s="621"/>
      <c r="AJ27" s="622"/>
      <c r="AK27" s="676"/>
      <c r="AL27" s="677"/>
      <c r="AM27" s="678"/>
      <c r="AN27" s="104"/>
      <c r="AO27" s="658"/>
      <c r="AP27" s="659"/>
      <c r="AQ27" s="659"/>
      <c r="AR27" s="660"/>
      <c r="AS27" s="617"/>
      <c r="AT27" s="618"/>
      <c r="AU27" s="618"/>
      <c r="AV27" s="618"/>
      <c r="AW27" s="672"/>
      <c r="AX27" s="617"/>
      <c r="AY27" s="618"/>
      <c r="AZ27" s="618"/>
      <c r="BA27" s="619"/>
    </row>
    <row r="28" spans="1:53" ht="22.5" customHeight="1">
      <c r="A28" s="529">
        <v>1</v>
      </c>
      <c r="B28" s="530"/>
      <c r="C28" s="531">
        <v>33</v>
      </c>
      <c r="D28" s="532"/>
      <c r="E28" s="532"/>
      <c r="F28" s="532"/>
      <c r="G28" s="530"/>
      <c r="H28" s="701">
        <v>6</v>
      </c>
      <c r="I28" s="702"/>
      <c r="J28" s="702"/>
      <c r="K28" s="703"/>
      <c r="L28" s="500"/>
      <c r="M28" s="501"/>
      <c r="N28" s="501"/>
      <c r="O28" s="502"/>
      <c r="P28" s="500"/>
      <c r="Q28" s="501"/>
      <c r="R28" s="501"/>
      <c r="S28" s="502"/>
      <c r="T28" s="531"/>
      <c r="U28" s="532"/>
      <c r="V28" s="530"/>
      <c r="W28" s="531">
        <v>13</v>
      </c>
      <c r="X28" s="532"/>
      <c r="Y28" s="532"/>
      <c r="Z28" s="571">
        <f>C28+H28+L28+P28+T28+W28</f>
        <v>52</v>
      </c>
      <c r="AA28" s="572"/>
      <c r="AB28" s="573"/>
      <c r="AC28" s="143"/>
      <c r="AD28" s="632" t="s">
        <v>57</v>
      </c>
      <c r="AE28" s="633"/>
      <c r="AF28" s="633"/>
      <c r="AG28" s="634"/>
      <c r="AH28" s="535" t="s">
        <v>46</v>
      </c>
      <c r="AI28" s="536"/>
      <c r="AJ28" s="542"/>
      <c r="AK28" s="535" t="s">
        <v>216</v>
      </c>
      <c r="AL28" s="536"/>
      <c r="AM28" s="537"/>
      <c r="AN28" s="104"/>
      <c r="AO28" s="605">
        <v>1</v>
      </c>
      <c r="AP28" s="536"/>
      <c r="AQ28" s="536"/>
      <c r="AR28" s="542"/>
      <c r="AS28" s="643" t="s">
        <v>93</v>
      </c>
      <c r="AT28" s="644"/>
      <c r="AU28" s="644"/>
      <c r="AV28" s="644"/>
      <c r="AW28" s="673"/>
      <c r="AX28" s="643" t="s">
        <v>46</v>
      </c>
      <c r="AY28" s="644"/>
      <c r="AZ28" s="644"/>
      <c r="BA28" s="645"/>
    </row>
    <row r="29" spans="1:53" ht="17.25" customHeight="1" hidden="1">
      <c r="A29" s="508"/>
      <c r="B29" s="509"/>
      <c r="C29" s="533"/>
      <c r="D29" s="534"/>
      <c r="E29" s="534"/>
      <c r="F29" s="534"/>
      <c r="G29" s="509"/>
      <c r="H29" s="513"/>
      <c r="I29" s="514"/>
      <c r="J29" s="514"/>
      <c r="K29" s="515"/>
      <c r="L29" s="503"/>
      <c r="M29" s="504"/>
      <c r="N29" s="504"/>
      <c r="O29" s="505"/>
      <c r="P29" s="503"/>
      <c r="Q29" s="504"/>
      <c r="R29" s="504"/>
      <c r="S29" s="505"/>
      <c r="T29" s="533"/>
      <c r="U29" s="534"/>
      <c r="V29" s="509"/>
      <c r="W29" s="533"/>
      <c r="X29" s="534"/>
      <c r="Y29" s="534"/>
      <c r="Z29" s="559"/>
      <c r="AA29" s="557"/>
      <c r="AB29" s="558"/>
      <c r="AC29" s="143"/>
      <c r="AD29" s="635"/>
      <c r="AE29" s="636"/>
      <c r="AF29" s="636"/>
      <c r="AG29" s="637"/>
      <c r="AH29" s="531"/>
      <c r="AI29" s="532"/>
      <c r="AJ29" s="530"/>
      <c r="AK29" s="531"/>
      <c r="AL29" s="532"/>
      <c r="AM29" s="538"/>
      <c r="AN29" s="104"/>
      <c r="AO29" s="529"/>
      <c r="AP29" s="532"/>
      <c r="AQ29" s="532"/>
      <c r="AR29" s="530"/>
      <c r="AS29" s="646"/>
      <c r="AT29" s="647"/>
      <c r="AU29" s="647"/>
      <c r="AV29" s="647"/>
      <c r="AW29" s="674"/>
      <c r="AX29" s="646"/>
      <c r="AY29" s="647"/>
      <c r="AZ29" s="647"/>
      <c r="BA29" s="648"/>
    </row>
    <row r="30" spans="1:53" ht="45" customHeight="1">
      <c r="A30" s="506">
        <v>2</v>
      </c>
      <c r="B30" s="507"/>
      <c r="C30" s="679" t="s">
        <v>332</v>
      </c>
      <c r="D30" s="680"/>
      <c r="E30" s="680"/>
      <c r="F30" s="680"/>
      <c r="G30" s="507"/>
      <c r="H30" s="510">
        <v>4</v>
      </c>
      <c r="I30" s="511"/>
      <c r="J30" s="511"/>
      <c r="K30" s="512"/>
      <c r="L30" s="503" t="s">
        <v>335</v>
      </c>
      <c r="M30" s="504"/>
      <c r="N30" s="504"/>
      <c r="O30" s="505"/>
      <c r="P30" s="503" t="s">
        <v>337</v>
      </c>
      <c r="Q30" s="504"/>
      <c r="R30" s="504"/>
      <c r="S30" s="505"/>
      <c r="T30" s="684">
        <v>1</v>
      </c>
      <c r="U30" s="685"/>
      <c r="V30" s="686"/>
      <c r="W30" s="679">
        <v>1</v>
      </c>
      <c r="X30" s="680"/>
      <c r="Y30" s="680"/>
      <c r="Z30" s="556">
        <f>24+H30+2+11+T30+W30</f>
        <v>43</v>
      </c>
      <c r="AA30" s="557"/>
      <c r="AB30" s="558"/>
      <c r="AC30" s="143"/>
      <c r="AD30" s="635"/>
      <c r="AE30" s="636"/>
      <c r="AF30" s="636"/>
      <c r="AG30" s="637"/>
      <c r="AH30" s="531"/>
      <c r="AI30" s="532"/>
      <c r="AJ30" s="530"/>
      <c r="AK30" s="531"/>
      <c r="AL30" s="532"/>
      <c r="AM30" s="538"/>
      <c r="AN30" s="104"/>
      <c r="AO30" s="529"/>
      <c r="AP30" s="532"/>
      <c r="AQ30" s="532"/>
      <c r="AR30" s="530"/>
      <c r="AS30" s="646"/>
      <c r="AT30" s="647"/>
      <c r="AU30" s="647"/>
      <c r="AV30" s="647"/>
      <c r="AW30" s="674"/>
      <c r="AX30" s="646"/>
      <c r="AY30" s="647"/>
      <c r="AZ30" s="647"/>
      <c r="BA30" s="648"/>
    </row>
    <row r="31" spans="1:53" ht="22.5" customHeight="1" hidden="1">
      <c r="A31" s="508"/>
      <c r="B31" s="509"/>
      <c r="C31" s="531"/>
      <c r="D31" s="532"/>
      <c r="E31" s="532"/>
      <c r="F31" s="532"/>
      <c r="G31" s="530"/>
      <c r="H31" s="513"/>
      <c r="I31" s="514"/>
      <c r="J31" s="514"/>
      <c r="K31" s="515"/>
      <c r="L31" s="503"/>
      <c r="M31" s="504"/>
      <c r="N31" s="504"/>
      <c r="O31" s="505"/>
      <c r="P31" s="503"/>
      <c r="Q31" s="504"/>
      <c r="R31" s="504"/>
      <c r="S31" s="505"/>
      <c r="T31" s="687"/>
      <c r="U31" s="688"/>
      <c r="V31" s="689"/>
      <c r="W31" s="533"/>
      <c r="X31" s="534"/>
      <c r="Y31" s="534"/>
      <c r="Z31" s="559"/>
      <c r="AA31" s="557"/>
      <c r="AB31" s="558"/>
      <c r="AC31" s="143"/>
      <c r="AD31" s="635"/>
      <c r="AE31" s="636"/>
      <c r="AF31" s="636"/>
      <c r="AG31" s="637"/>
      <c r="AH31" s="531"/>
      <c r="AI31" s="532"/>
      <c r="AJ31" s="530"/>
      <c r="AK31" s="531"/>
      <c r="AL31" s="532"/>
      <c r="AM31" s="538"/>
      <c r="AN31" s="105"/>
      <c r="AO31" s="529"/>
      <c r="AP31" s="532"/>
      <c r="AQ31" s="532"/>
      <c r="AR31" s="530"/>
      <c r="AS31" s="646"/>
      <c r="AT31" s="647"/>
      <c r="AU31" s="647"/>
      <c r="AV31" s="647"/>
      <c r="AW31" s="674"/>
      <c r="AX31" s="646"/>
      <c r="AY31" s="647"/>
      <c r="AZ31" s="647"/>
      <c r="BA31" s="648"/>
    </row>
    <row r="32" spans="1:53" ht="45" customHeight="1" thickBot="1">
      <c r="A32" s="661" t="s">
        <v>23</v>
      </c>
      <c r="B32" s="662"/>
      <c r="C32" s="698" t="s">
        <v>333</v>
      </c>
      <c r="D32" s="699"/>
      <c r="E32" s="699"/>
      <c r="F32" s="699"/>
      <c r="G32" s="700"/>
      <c r="H32" s="664">
        <f>H28+H30</f>
        <v>10</v>
      </c>
      <c r="I32" s="665"/>
      <c r="J32" s="665"/>
      <c r="K32" s="666"/>
      <c r="L32" s="544" t="s">
        <v>336</v>
      </c>
      <c r="M32" s="545"/>
      <c r="N32" s="545"/>
      <c r="O32" s="546"/>
      <c r="P32" s="544" t="s">
        <v>338</v>
      </c>
      <c r="Q32" s="545"/>
      <c r="R32" s="545"/>
      <c r="S32" s="546"/>
      <c r="T32" s="560">
        <f>T28+T30</f>
        <v>1</v>
      </c>
      <c r="U32" s="561"/>
      <c r="V32" s="663"/>
      <c r="W32" s="560">
        <f>W28+W30</f>
        <v>14</v>
      </c>
      <c r="X32" s="561"/>
      <c r="Y32" s="561"/>
      <c r="Z32" s="681">
        <f>Z28+Z30</f>
        <v>95</v>
      </c>
      <c r="AA32" s="682"/>
      <c r="AB32" s="683"/>
      <c r="AC32" s="143"/>
      <c r="AD32" s="638"/>
      <c r="AE32" s="639"/>
      <c r="AF32" s="639"/>
      <c r="AG32" s="640"/>
      <c r="AH32" s="539"/>
      <c r="AI32" s="540"/>
      <c r="AJ32" s="543"/>
      <c r="AK32" s="539"/>
      <c r="AL32" s="540"/>
      <c r="AM32" s="541"/>
      <c r="AN32" s="106"/>
      <c r="AO32" s="606"/>
      <c r="AP32" s="540"/>
      <c r="AQ32" s="540"/>
      <c r="AR32" s="543"/>
      <c r="AS32" s="649"/>
      <c r="AT32" s="650"/>
      <c r="AU32" s="650"/>
      <c r="AV32" s="650"/>
      <c r="AW32" s="675"/>
      <c r="AX32" s="649"/>
      <c r="AY32" s="650"/>
      <c r="AZ32" s="650"/>
      <c r="BA32" s="651"/>
    </row>
    <row r="33" spans="1:53" ht="18.7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</row>
    <row r="34" spans="1:53" ht="21.75" customHeight="1">
      <c r="A34" s="642" t="s">
        <v>340</v>
      </c>
      <c r="B34" s="642"/>
      <c r="C34" s="642"/>
      <c r="D34" s="642"/>
      <c r="E34" s="642"/>
      <c r="F34" s="642"/>
      <c r="G34" s="642"/>
      <c r="H34" s="642"/>
      <c r="I34" s="642"/>
      <c r="J34" s="642"/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2"/>
      <c r="W34" s="642"/>
      <c r="X34" s="642"/>
      <c r="Y34" s="642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</row>
    <row r="35" spans="1:53" ht="21.75" customHeight="1">
      <c r="A35" s="641" t="s">
        <v>217</v>
      </c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641"/>
      <c r="M35" s="641"/>
      <c r="N35" s="641"/>
      <c r="O35" s="641"/>
      <c r="P35" s="641"/>
      <c r="Q35" s="641"/>
      <c r="R35" s="641"/>
      <c r="S35" s="641"/>
      <c r="T35" s="641"/>
      <c r="U35" s="641"/>
      <c r="V35" s="641"/>
      <c r="W35" s="641"/>
      <c r="X35" s="641"/>
      <c r="Y35" s="641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</row>
  </sheetData>
  <sheetProtection/>
  <mergeCells count="85">
    <mergeCell ref="AS28:AW32"/>
    <mergeCell ref="AK25:AM27"/>
    <mergeCell ref="C30:G31"/>
    <mergeCell ref="Z32:AB32"/>
    <mergeCell ref="W30:Y31"/>
    <mergeCell ref="T30:V31"/>
    <mergeCell ref="T25:V27"/>
    <mergeCell ref="C32:G32"/>
    <mergeCell ref="H25:K27"/>
    <mergeCell ref="H28:K29"/>
    <mergeCell ref="A35:Y35"/>
    <mergeCell ref="A34:Y34"/>
    <mergeCell ref="AX28:BA32"/>
    <mergeCell ref="AO23:BA23"/>
    <mergeCell ref="AO25:AR27"/>
    <mergeCell ref="A32:B32"/>
    <mergeCell ref="T32:V32"/>
    <mergeCell ref="H32:K32"/>
    <mergeCell ref="C25:G27"/>
    <mergeCell ref="AS25:AW27"/>
    <mergeCell ref="AO28:AR32"/>
    <mergeCell ref="P11:AM11"/>
    <mergeCell ref="A14:BA14"/>
    <mergeCell ref="AX16:BA16"/>
    <mergeCell ref="A16:A17"/>
    <mergeCell ref="W25:Y27"/>
    <mergeCell ref="AX25:BA27"/>
    <mergeCell ref="AH25:AJ27"/>
    <mergeCell ref="AD25:AG27"/>
    <mergeCell ref="AD28:AG32"/>
    <mergeCell ref="A7:O7"/>
    <mergeCell ref="AN3:BA4"/>
    <mergeCell ref="AO16:AR16"/>
    <mergeCell ref="P8:AL8"/>
    <mergeCell ref="P9:AL9"/>
    <mergeCell ref="AN8:BA8"/>
    <mergeCell ref="P10:AM10"/>
    <mergeCell ref="AN9:BA9"/>
    <mergeCell ref="A6:O6"/>
    <mergeCell ref="B16:E16"/>
    <mergeCell ref="A1:O1"/>
    <mergeCell ref="A2:O2"/>
    <mergeCell ref="A3:O3"/>
    <mergeCell ref="P1:AM1"/>
    <mergeCell ref="P3:AM3"/>
    <mergeCell ref="A4:O4"/>
    <mergeCell ref="AS16:AW16"/>
    <mergeCell ref="AS19:BA19"/>
    <mergeCell ref="P12:AL12"/>
    <mergeCell ref="AF16:AI16"/>
    <mergeCell ref="AJ16:AN16"/>
    <mergeCell ref="F16:I16"/>
    <mergeCell ref="J16:M16"/>
    <mergeCell ref="N16:R16"/>
    <mergeCell ref="S16:W16"/>
    <mergeCell ref="W32:Y32"/>
    <mergeCell ref="Z25:AB27"/>
    <mergeCell ref="Z28:AB29"/>
    <mergeCell ref="L28:O29"/>
    <mergeCell ref="P30:S31"/>
    <mergeCell ref="AN5:BA6"/>
    <mergeCell ref="AN7:BA7"/>
    <mergeCell ref="P7:AL7"/>
    <mergeCell ref="P5:AM5"/>
    <mergeCell ref="A21:BA21"/>
    <mergeCell ref="AD23:AM23"/>
    <mergeCell ref="T28:V29"/>
    <mergeCell ref="C28:G29"/>
    <mergeCell ref="AK28:AM32"/>
    <mergeCell ref="AH28:AJ32"/>
    <mergeCell ref="L32:O32"/>
    <mergeCell ref="L25:O27"/>
    <mergeCell ref="Z30:AB31"/>
    <mergeCell ref="L30:O31"/>
    <mergeCell ref="P32:S32"/>
    <mergeCell ref="P25:S27"/>
    <mergeCell ref="P28:S29"/>
    <mergeCell ref="A30:B31"/>
    <mergeCell ref="H30:K31"/>
    <mergeCell ref="A23:AB23"/>
    <mergeCell ref="AB16:AE16"/>
    <mergeCell ref="X16:AA16"/>
    <mergeCell ref="A25:B27"/>
    <mergeCell ref="A28:B29"/>
    <mergeCell ref="W28:Y29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3"/>
  <sheetViews>
    <sheetView tabSelected="1" view="pageBreakPreview" zoomScale="80" zoomScaleSheetLayoutView="80" zoomScalePageLayoutView="0" workbookViewId="0" topLeftCell="A1">
      <selection activeCell="B11" sqref="B11"/>
    </sheetView>
  </sheetViews>
  <sheetFormatPr defaultColWidth="9.140625" defaultRowHeight="15"/>
  <cols>
    <col min="1" max="1" width="11.421875" style="17" customWidth="1"/>
    <col min="2" max="2" width="60.00390625" style="18" customWidth="1"/>
    <col min="3" max="3" width="12.8515625" style="19" customWidth="1"/>
    <col min="4" max="4" width="10.00390625" style="20" customWidth="1"/>
    <col min="5" max="5" width="7.140625" style="20" customWidth="1"/>
    <col min="6" max="7" width="7.140625" style="19" customWidth="1"/>
    <col min="8" max="8" width="10.00390625" style="19" customWidth="1"/>
    <col min="9" max="9" width="8.57421875" style="18" customWidth="1"/>
    <col min="10" max="12" width="6.421875" style="18" customWidth="1"/>
    <col min="13" max="13" width="7.8515625" style="18" customWidth="1"/>
    <col min="14" max="19" width="5.7109375" style="18" customWidth="1"/>
    <col min="20" max="20" width="12.28125" style="16" customWidth="1"/>
    <col min="21" max="21" width="3.8515625" style="16" customWidth="1"/>
    <col min="22" max="22" width="8.28125" style="16" customWidth="1"/>
    <col min="23" max="23" width="6.421875" style="16" bestFit="1" customWidth="1"/>
    <col min="24" max="16384" width="9.140625" style="16" customWidth="1"/>
  </cols>
  <sheetData>
    <row r="1" spans="1:19" s="13" customFormat="1" ht="18.75" customHeight="1" thickBot="1">
      <c r="A1" s="751" t="s">
        <v>192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3"/>
    </row>
    <row r="2" spans="1:19" s="13" customFormat="1" ht="15.75" customHeight="1">
      <c r="A2" s="805" t="s">
        <v>47</v>
      </c>
      <c r="B2" s="769" t="s">
        <v>83</v>
      </c>
      <c r="C2" s="787" t="s">
        <v>28</v>
      </c>
      <c r="D2" s="788"/>
      <c r="E2" s="788"/>
      <c r="F2" s="789"/>
      <c r="G2" s="794" t="s">
        <v>84</v>
      </c>
      <c r="H2" s="784" t="s">
        <v>29</v>
      </c>
      <c r="I2" s="785"/>
      <c r="J2" s="785"/>
      <c r="K2" s="785"/>
      <c r="L2" s="785"/>
      <c r="M2" s="786"/>
      <c r="N2" s="754" t="s">
        <v>48</v>
      </c>
      <c r="O2" s="755"/>
      <c r="P2" s="755"/>
      <c r="Q2" s="755"/>
      <c r="R2" s="755"/>
      <c r="S2" s="756"/>
    </row>
    <row r="3" spans="1:19" s="13" customFormat="1" ht="16.5" thickBot="1">
      <c r="A3" s="806"/>
      <c r="B3" s="770"/>
      <c r="C3" s="790" t="s">
        <v>30</v>
      </c>
      <c r="D3" s="792" t="s">
        <v>31</v>
      </c>
      <c r="E3" s="810" t="s">
        <v>32</v>
      </c>
      <c r="F3" s="811"/>
      <c r="G3" s="795"/>
      <c r="H3" s="812" t="s">
        <v>0</v>
      </c>
      <c r="I3" s="808" t="s">
        <v>33</v>
      </c>
      <c r="J3" s="808"/>
      <c r="K3" s="808"/>
      <c r="L3" s="809"/>
      <c r="M3" s="780" t="s">
        <v>34</v>
      </c>
      <c r="N3" s="757"/>
      <c r="O3" s="758"/>
      <c r="P3" s="758"/>
      <c r="Q3" s="758"/>
      <c r="R3" s="758"/>
      <c r="S3" s="759"/>
    </row>
    <row r="4" spans="1:24" s="13" customFormat="1" ht="16.5" thickBot="1">
      <c r="A4" s="806"/>
      <c r="B4" s="770"/>
      <c r="C4" s="790"/>
      <c r="D4" s="792"/>
      <c r="E4" s="792" t="s">
        <v>101</v>
      </c>
      <c r="F4" s="772" t="s">
        <v>35</v>
      </c>
      <c r="G4" s="795"/>
      <c r="H4" s="795"/>
      <c r="I4" s="774" t="s">
        <v>1</v>
      </c>
      <c r="J4" s="777" t="s">
        <v>2</v>
      </c>
      <c r="K4" s="777" t="s">
        <v>36</v>
      </c>
      <c r="L4" s="777" t="s">
        <v>59</v>
      </c>
      <c r="M4" s="781"/>
      <c r="N4" s="766" t="s">
        <v>37</v>
      </c>
      <c r="O4" s="767"/>
      <c r="P4" s="768"/>
      <c r="Q4" s="766" t="s">
        <v>38</v>
      </c>
      <c r="R4" s="767"/>
      <c r="S4" s="768"/>
      <c r="X4" s="41"/>
    </row>
    <row r="5" spans="1:24" s="13" customFormat="1" ht="16.5" thickBot="1">
      <c r="A5" s="806"/>
      <c r="B5" s="770"/>
      <c r="C5" s="790"/>
      <c r="D5" s="792"/>
      <c r="E5" s="792"/>
      <c r="F5" s="772"/>
      <c r="G5" s="795"/>
      <c r="H5" s="795"/>
      <c r="I5" s="775"/>
      <c r="J5" s="778"/>
      <c r="K5" s="778"/>
      <c r="L5" s="778"/>
      <c r="M5" s="781"/>
      <c r="N5" s="107">
        <v>1</v>
      </c>
      <c r="O5" s="108" t="s">
        <v>231</v>
      </c>
      <c r="P5" s="109" t="s">
        <v>232</v>
      </c>
      <c r="Q5" s="107">
        <v>3</v>
      </c>
      <c r="R5" s="108" t="s">
        <v>45</v>
      </c>
      <c r="S5" s="110" t="s">
        <v>46</v>
      </c>
      <c r="X5" s="42"/>
    </row>
    <row r="6" spans="1:19" s="13" customFormat="1" ht="16.5" thickBot="1">
      <c r="A6" s="806"/>
      <c r="B6" s="770"/>
      <c r="C6" s="790"/>
      <c r="D6" s="792"/>
      <c r="E6" s="792"/>
      <c r="F6" s="772"/>
      <c r="G6" s="795"/>
      <c r="H6" s="795"/>
      <c r="I6" s="775"/>
      <c r="J6" s="778"/>
      <c r="K6" s="778"/>
      <c r="L6" s="778"/>
      <c r="M6" s="782"/>
      <c r="N6" s="760" t="s">
        <v>49</v>
      </c>
      <c r="O6" s="761"/>
      <c r="P6" s="761"/>
      <c r="Q6" s="761"/>
      <c r="R6" s="761"/>
      <c r="S6" s="762"/>
    </row>
    <row r="7" spans="1:19" s="13" customFormat="1" ht="39.75" customHeight="1" thickBot="1">
      <c r="A7" s="807"/>
      <c r="B7" s="771"/>
      <c r="C7" s="791"/>
      <c r="D7" s="793"/>
      <c r="E7" s="793"/>
      <c r="F7" s="773"/>
      <c r="G7" s="796"/>
      <c r="H7" s="796"/>
      <c r="I7" s="776"/>
      <c r="J7" s="779"/>
      <c r="K7" s="779"/>
      <c r="L7" s="779"/>
      <c r="M7" s="783"/>
      <c r="N7" s="107">
        <v>15</v>
      </c>
      <c r="O7" s="108">
        <v>9</v>
      </c>
      <c r="P7" s="110">
        <v>9</v>
      </c>
      <c r="Q7" s="107">
        <v>15</v>
      </c>
      <c r="R7" s="108">
        <v>9</v>
      </c>
      <c r="S7" s="110">
        <v>8</v>
      </c>
    </row>
    <row r="8" spans="1:24" s="13" customFormat="1" ht="16.5" thickBot="1">
      <c r="A8" s="107">
        <v>1</v>
      </c>
      <c r="B8" s="111">
        <v>2</v>
      </c>
      <c r="C8" s="107">
        <v>3</v>
      </c>
      <c r="D8" s="112">
        <v>4</v>
      </c>
      <c r="E8" s="112">
        <v>5</v>
      </c>
      <c r="F8" s="110">
        <v>6</v>
      </c>
      <c r="G8" s="107">
        <v>7</v>
      </c>
      <c r="H8" s="111">
        <v>8</v>
      </c>
      <c r="I8" s="113">
        <v>9</v>
      </c>
      <c r="J8" s="112">
        <v>10</v>
      </c>
      <c r="K8" s="112">
        <v>11</v>
      </c>
      <c r="L8" s="112">
        <v>12</v>
      </c>
      <c r="M8" s="110">
        <v>13</v>
      </c>
      <c r="N8" s="107">
        <v>14</v>
      </c>
      <c r="O8" s="108">
        <v>15</v>
      </c>
      <c r="P8" s="110">
        <v>16</v>
      </c>
      <c r="Q8" s="107">
        <v>17</v>
      </c>
      <c r="R8" s="112">
        <v>18</v>
      </c>
      <c r="S8" s="110">
        <v>19</v>
      </c>
      <c r="T8" s="14"/>
      <c r="U8" s="14"/>
      <c r="V8" s="14"/>
      <c r="W8" s="14"/>
      <c r="X8" s="14"/>
    </row>
    <row r="9" spans="1:22" s="13" customFormat="1" ht="16.5" thickBot="1">
      <c r="A9" s="763" t="s">
        <v>191</v>
      </c>
      <c r="B9" s="764"/>
      <c r="C9" s="764"/>
      <c r="D9" s="764"/>
      <c r="E9" s="764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764"/>
      <c r="S9" s="765"/>
      <c r="V9" s="56"/>
    </row>
    <row r="10" spans="1:19" s="13" customFormat="1" ht="16.5" thickBot="1">
      <c r="A10" s="731" t="s">
        <v>106</v>
      </c>
      <c r="B10" s="732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2"/>
      <c r="R10" s="732"/>
      <c r="S10" s="733"/>
    </row>
    <row r="11" spans="1:19" s="13" customFormat="1" ht="31.5">
      <c r="A11" s="68" t="s">
        <v>60</v>
      </c>
      <c r="B11" s="151" t="s">
        <v>218</v>
      </c>
      <c r="C11" s="147"/>
      <c r="D11" s="145" t="s">
        <v>76</v>
      </c>
      <c r="E11" s="145"/>
      <c r="F11" s="148"/>
      <c r="G11" s="182">
        <v>3</v>
      </c>
      <c r="H11" s="149">
        <f>G11*30</f>
        <v>90</v>
      </c>
      <c r="I11" s="147"/>
      <c r="J11" s="145"/>
      <c r="K11" s="145"/>
      <c r="L11" s="145"/>
      <c r="M11" s="148"/>
      <c r="N11" s="150"/>
      <c r="O11" s="242"/>
      <c r="P11" s="146"/>
      <c r="Q11" s="147"/>
      <c r="R11" s="145"/>
      <c r="S11" s="146"/>
    </row>
    <row r="12" spans="1:19" s="13" customFormat="1" ht="15.75">
      <c r="A12" s="213" t="s">
        <v>61</v>
      </c>
      <c r="B12" s="214" t="s">
        <v>207</v>
      </c>
      <c r="C12" s="163"/>
      <c r="D12" s="164"/>
      <c r="E12" s="193"/>
      <c r="F12" s="193"/>
      <c r="G12" s="46">
        <f>G13+G14</f>
        <v>3</v>
      </c>
      <c r="H12" s="44">
        <f>H13+H14</f>
        <v>90</v>
      </c>
      <c r="I12" s="163"/>
      <c r="J12" s="164"/>
      <c r="K12" s="164"/>
      <c r="L12" s="164"/>
      <c r="M12" s="193"/>
      <c r="N12" s="172"/>
      <c r="O12" s="167"/>
      <c r="P12" s="168"/>
      <c r="Q12" s="163"/>
      <c r="R12" s="167"/>
      <c r="S12" s="168"/>
    </row>
    <row r="13" spans="1:19" s="13" customFormat="1" ht="15.75">
      <c r="A13" s="213"/>
      <c r="B13" s="214" t="s">
        <v>104</v>
      </c>
      <c r="C13" s="163"/>
      <c r="D13" s="164"/>
      <c r="E13" s="193"/>
      <c r="F13" s="193"/>
      <c r="G13" s="194">
        <v>2</v>
      </c>
      <c r="H13" s="195">
        <f>G13*30</f>
        <v>60</v>
      </c>
      <c r="I13" s="163"/>
      <c r="J13" s="164"/>
      <c r="K13" s="164"/>
      <c r="L13" s="164"/>
      <c r="M13" s="193"/>
      <c r="N13" s="172"/>
      <c r="O13" s="167"/>
      <c r="P13" s="168"/>
      <c r="Q13" s="163"/>
      <c r="R13" s="167"/>
      <c r="S13" s="168"/>
    </row>
    <row r="14" spans="1:19" s="13" customFormat="1" ht="15.75">
      <c r="A14" s="213" t="s">
        <v>102</v>
      </c>
      <c r="B14" s="214" t="s">
        <v>74</v>
      </c>
      <c r="C14" s="163"/>
      <c r="D14" s="164">
        <v>1</v>
      </c>
      <c r="E14" s="193"/>
      <c r="F14" s="193"/>
      <c r="G14" s="196">
        <v>1</v>
      </c>
      <c r="H14" s="197">
        <f>G14*30</f>
        <v>30</v>
      </c>
      <c r="I14" s="198">
        <f>J14+K14+L14</f>
        <v>14</v>
      </c>
      <c r="J14" s="171">
        <v>8</v>
      </c>
      <c r="K14" s="171"/>
      <c r="L14" s="171">
        <v>6</v>
      </c>
      <c r="M14" s="199">
        <f>H14-I14</f>
        <v>16</v>
      </c>
      <c r="N14" s="172">
        <v>1</v>
      </c>
      <c r="O14" s="167"/>
      <c r="P14" s="168"/>
      <c r="Q14" s="163"/>
      <c r="R14" s="167"/>
      <c r="S14" s="168"/>
    </row>
    <row r="15" spans="1:19" s="13" customFormat="1" ht="15.75">
      <c r="A15" s="114" t="s">
        <v>62</v>
      </c>
      <c r="B15" s="32" t="s">
        <v>174</v>
      </c>
      <c r="C15" s="115"/>
      <c r="D15" s="116" t="s">
        <v>76</v>
      </c>
      <c r="E15" s="133"/>
      <c r="F15" s="117"/>
      <c r="G15" s="40">
        <v>3</v>
      </c>
      <c r="H15" s="125">
        <f>G15*30</f>
        <v>90</v>
      </c>
      <c r="I15" s="120"/>
      <c r="J15" s="121"/>
      <c r="K15" s="121"/>
      <c r="L15" s="121"/>
      <c r="M15" s="183"/>
      <c r="N15" s="124"/>
      <c r="O15" s="123"/>
      <c r="P15" s="117"/>
      <c r="Q15" s="74"/>
      <c r="R15" s="123"/>
      <c r="S15" s="117"/>
    </row>
    <row r="16" spans="1:23" s="15" customFormat="1" ht="31.5">
      <c r="A16" s="114" t="s">
        <v>63</v>
      </c>
      <c r="B16" s="31" t="s">
        <v>85</v>
      </c>
      <c r="C16" s="124"/>
      <c r="D16" s="215"/>
      <c r="E16" s="216"/>
      <c r="F16" s="212"/>
      <c r="G16" s="152">
        <f>G17+G18+G19</f>
        <v>8</v>
      </c>
      <c r="H16" s="153">
        <f>H17+H18+H19</f>
        <v>240</v>
      </c>
      <c r="I16" s="154"/>
      <c r="J16" s="128"/>
      <c r="K16" s="128"/>
      <c r="L16" s="155"/>
      <c r="M16" s="156"/>
      <c r="N16" s="74"/>
      <c r="O16" s="123"/>
      <c r="P16" s="117"/>
      <c r="Q16" s="124"/>
      <c r="R16" s="123"/>
      <c r="S16" s="117"/>
      <c r="V16" s="23"/>
      <c r="W16" s="23"/>
    </row>
    <row r="17" spans="1:23" s="15" customFormat="1" ht="15.75">
      <c r="A17" s="114"/>
      <c r="B17" s="32" t="s">
        <v>104</v>
      </c>
      <c r="C17" s="126"/>
      <c r="D17" s="217"/>
      <c r="E17" s="217"/>
      <c r="F17" s="218"/>
      <c r="G17" s="152">
        <v>6.5</v>
      </c>
      <c r="H17" s="153">
        <f>G17*30</f>
        <v>195</v>
      </c>
      <c r="I17" s="127"/>
      <c r="J17" s="128"/>
      <c r="K17" s="128"/>
      <c r="L17" s="128"/>
      <c r="M17" s="129"/>
      <c r="N17" s="130"/>
      <c r="O17" s="131"/>
      <c r="P17" s="132"/>
      <c r="Q17" s="126"/>
      <c r="R17" s="131"/>
      <c r="S17" s="132"/>
      <c r="W17" s="23"/>
    </row>
    <row r="18" spans="1:23" s="15" customFormat="1" ht="15.75">
      <c r="A18" s="114" t="s">
        <v>103</v>
      </c>
      <c r="B18" s="32" t="s">
        <v>74</v>
      </c>
      <c r="C18" s="126"/>
      <c r="D18" s="73"/>
      <c r="E18" s="219"/>
      <c r="F18" s="218"/>
      <c r="G18" s="161"/>
      <c r="H18" s="162"/>
      <c r="I18" s="154"/>
      <c r="J18" s="155"/>
      <c r="K18" s="155"/>
      <c r="L18" s="155"/>
      <c r="M18" s="156"/>
      <c r="N18" s="130" t="s">
        <v>236</v>
      </c>
      <c r="O18" s="131" t="s">
        <v>236</v>
      </c>
      <c r="P18" s="132" t="s">
        <v>236</v>
      </c>
      <c r="Q18" s="126" t="s">
        <v>236</v>
      </c>
      <c r="R18" s="131" t="s">
        <v>236</v>
      </c>
      <c r="S18" s="132"/>
      <c r="W18" s="23"/>
    </row>
    <row r="19" spans="1:23" s="15" customFormat="1" ht="15.75">
      <c r="A19" s="114" t="s">
        <v>177</v>
      </c>
      <c r="B19" s="32" t="s">
        <v>74</v>
      </c>
      <c r="C19" s="126"/>
      <c r="D19" s="73" t="s">
        <v>46</v>
      </c>
      <c r="E19" s="219"/>
      <c r="F19" s="218"/>
      <c r="G19" s="161">
        <v>1.5</v>
      </c>
      <c r="H19" s="162">
        <f>G19*30</f>
        <v>45</v>
      </c>
      <c r="I19" s="154">
        <f>J19+K19+L19</f>
        <v>16</v>
      </c>
      <c r="J19" s="155"/>
      <c r="K19" s="155"/>
      <c r="L19" s="155">
        <v>16</v>
      </c>
      <c r="M19" s="156">
        <f>H19-I19</f>
        <v>29</v>
      </c>
      <c r="N19" s="130"/>
      <c r="O19" s="131"/>
      <c r="P19" s="132"/>
      <c r="Q19" s="126"/>
      <c r="R19" s="131"/>
      <c r="S19" s="132">
        <v>2</v>
      </c>
      <c r="W19" s="23"/>
    </row>
    <row r="20" spans="1:19" s="15" customFormat="1" ht="15.75">
      <c r="A20" s="114" t="s">
        <v>64</v>
      </c>
      <c r="B20" s="31" t="s">
        <v>208</v>
      </c>
      <c r="C20" s="115"/>
      <c r="D20" s="116"/>
      <c r="E20" s="116"/>
      <c r="F20" s="117"/>
      <c r="G20" s="40">
        <f>G21+G22</f>
        <v>7.5</v>
      </c>
      <c r="H20" s="125">
        <f>H21+H22</f>
        <v>225</v>
      </c>
      <c r="I20" s="120"/>
      <c r="J20" s="121"/>
      <c r="K20" s="121"/>
      <c r="L20" s="116"/>
      <c r="M20" s="122"/>
      <c r="N20" s="74"/>
      <c r="O20" s="123"/>
      <c r="P20" s="117"/>
      <c r="Q20" s="124"/>
      <c r="R20" s="123"/>
      <c r="S20" s="117"/>
    </row>
    <row r="21" spans="1:19" s="15" customFormat="1" ht="15.75">
      <c r="A21" s="114"/>
      <c r="B21" s="32" t="s">
        <v>104</v>
      </c>
      <c r="C21" s="115"/>
      <c r="D21" s="116"/>
      <c r="E21" s="116"/>
      <c r="F21" s="117"/>
      <c r="G21" s="40">
        <v>3.5</v>
      </c>
      <c r="H21" s="125">
        <f>G21*30</f>
        <v>105</v>
      </c>
      <c r="I21" s="124"/>
      <c r="J21" s="116"/>
      <c r="K21" s="116"/>
      <c r="L21" s="116"/>
      <c r="M21" s="117"/>
      <c r="N21" s="74"/>
      <c r="O21" s="123"/>
      <c r="P21" s="117"/>
      <c r="Q21" s="124"/>
      <c r="R21" s="123"/>
      <c r="S21" s="117"/>
    </row>
    <row r="22" spans="1:19" s="15" customFormat="1" ht="15.75">
      <c r="A22" s="114" t="s">
        <v>75</v>
      </c>
      <c r="B22" s="31" t="s">
        <v>74</v>
      </c>
      <c r="C22" s="115">
        <v>1</v>
      </c>
      <c r="D22" s="116"/>
      <c r="E22" s="116"/>
      <c r="F22" s="117"/>
      <c r="G22" s="118">
        <v>4</v>
      </c>
      <c r="H22" s="119">
        <f>G22*30</f>
        <v>120</v>
      </c>
      <c r="I22" s="120">
        <f>J22+K22+L22</f>
        <v>60</v>
      </c>
      <c r="J22" s="121">
        <v>15</v>
      </c>
      <c r="K22" s="121">
        <v>45</v>
      </c>
      <c r="L22" s="116"/>
      <c r="M22" s="122">
        <f>H22-I22</f>
        <v>60</v>
      </c>
      <c r="N22" s="74">
        <v>4</v>
      </c>
      <c r="O22" s="123"/>
      <c r="P22" s="117"/>
      <c r="Q22" s="124"/>
      <c r="R22" s="123"/>
      <c r="S22" s="117"/>
    </row>
    <row r="23" spans="1:19" s="15" customFormat="1" ht="15.75">
      <c r="A23" s="114" t="s">
        <v>169</v>
      </c>
      <c r="B23" s="32" t="s">
        <v>209</v>
      </c>
      <c r="C23" s="115" t="s">
        <v>176</v>
      </c>
      <c r="D23" s="116"/>
      <c r="E23" s="116"/>
      <c r="F23" s="117"/>
      <c r="G23" s="40">
        <v>4</v>
      </c>
      <c r="H23" s="125">
        <f>G23*30</f>
        <v>120</v>
      </c>
      <c r="I23" s="124"/>
      <c r="J23" s="116"/>
      <c r="K23" s="116"/>
      <c r="L23" s="116"/>
      <c r="M23" s="117"/>
      <c r="N23" s="74"/>
      <c r="O23" s="123"/>
      <c r="P23" s="117"/>
      <c r="Q23" s="124"/>
      <c r="R23" s="123"/>
      <c r="S23" s="117"/>
    </row>
    <row r="24" spans="1:19" s="15" customFormat="1" ht="15.75">
      <c r="A24" s="114" t="s">
        <v>170</v>
      </c>
      <c r="B24" s="32" t="s">
        <v>210</v>
      </c>
      <c r="C24" s="115"/>
      <c r="D24" s="116"/>
      <c r="E24" s="116"/>
      <c r="F24" s="117"/>
      <c r="G24" s="40">
        <f>G25+G26</f>
        <v>3</v>
      </c>
      <c r="H24" s="125">
        <f>H25+H26</f>
        <v>90</v>
      </c>
      <c r="I24" s="124"/>
      <c r="J24" s="116"/>
      <c r="K24" s="116"/>
      <c r="L24" s="116"/>
      <c r="M24" s="117"/>
      <c r="N24" s="74"/>
      <c r="O24" s="123"/>
      <c r="P24" s="117"/>
      <c r="Q24" s="124"/>
      <c r="R24" s="123"/>
      <c r="S24" s="117"/>
    </row>
    <row r="25" spans="1:19" s="15" customFormat="1" ht="15.75">
      <c r="A25" s="114"/>
      <c r="B25" s="32" t="s">
        <v>104</v>
      </c>
      <c r="C25" s="115"/>
      <c r="D25" s="116"/>
      <c r="E25" s="116"/>
      <c r="F25" s="117"/>
      <c r="G25" s="40">
        <v>2</v>
      </c>
      <c r="H25" s="125">
        <f>G25*30</f>
        <v>60</v>
      </c>
      <c r="I25" s="124"/>
      <c r="J25" s="116"/>
      <c r="K25" s="116"/>
      <c r="L25" s="116"/>
      <c r="M25" s="117"/>
      <c r="N25" s="74"/>
      <c r="O25" s="123"/>
      <c r="P25" s="117"/>
      <c r="Q25" s="124"/>
      <c r="R25" s="123"/>
      <c r="S25" s="117"/>
    </row>
    <row r="26" spans="1:19" s="15" customFormat="1" ht="15.75">
      <c r="A26" s="114" t="s">
        <v>341</v>
      </c>
      <c r="B26" s="31" t="s">
        <v>74</v>
      </c>
      <c r="C26" s="115"/>
      <c r="D26" s="116" t="s">
        <v>45</v>
      </c>
      <c r="E26" s="116"/>
      <c r="F26" s="117"/>
      <c r="G26" s="118">
        <v>1</v>
      </c>
      <c r="H26" s="119">
        <f>G26*30</f>
        <v>30</v>
      </c>
      <c r="I26" s="120">
        <f>J26+K26+L26</f>
        <v>10</v>
      </c>
      <c r="J26" s="121">
        <v>10</v>
      </c>
      <c r="K26" s="121"/>
      <c r="L26" s="121"/>
      <c r="M26" s="122">
        <f>H26-I26</f>
        <v>20</v>
      </c>
      <c r="N26" s="74"/>
      <c r="O26" s="123"/>
      <c r="P26" s="117"/>
      <c r="Q26" s="124"/>
      <c r="R26" s="123">
        <v>1</v>
      </c>
      <c r="S26" s="117"/>
    </row>
    <row r="27" spans="1:19" s="15" customFormat="1" ht="15.75">
      <c r="A27" s="114" t="s">
        <v>178</v>
      </c>
      <c r="B27" s="32" t="s">
        <v>171</v>
      </c>
      <c r="C27" s="115"/>
      <c r="D27" s="116">
        <v>3</v>
      </c>
      <c r="E27" s="116"/>
      <c r="F27" s="117"/>
      <c r="G27" s="118">
        <v>3</v>
      </c>
      <c r="H27" s="119">
        <f>G27*30</f>
        <v>90</v>
      </c>
      <c r="I27" s="120">
        <f>J27+K27+L27</f>
        <v>45</v>
      </c>
      <c r="J27" s="121">
        <v>15</v>
      </c>
      <c r="K27" s="121">
        <v>15</v>
      </c>
      <c r="L27" s="121">
        <v>15</v>
      </c>
      <c r="M27" s="122">
        <f>H27-I27</f>
        <v>45</v>
      </c>
      <c r="N27" s="74"/>
      <c r="O27" s="123"/>
      <c r="P27" s="117"/>
      <c r="Q27" s="124">
        <v>3</v>
      </c>
      <c r="R27" s="123"/>
      <c r="S27" s="117"/>
    </row>
    <row r="28" spans="1:19" s="15" customFormat="1" ht="31.5">
      <c r="A28" s="114" t="s">
        <v>179</v>
      </c>
      <c r="B28" s="31" t="s">
        <v>175</v>
      </c>
      <c r="C28" s="115" t="s">
        <v>176</v>
      </c>
      <c r="D28" s="116"/>
      <c r="E28" s="116"/>
      <c r="F28" s="117"/>
      <c r="G28" s="40">
        <v>3</v>
      </c>
      <c r="H28" s="125">
        <f>G28*30</f>
        <v>90</v>
      </c>
      <c r="I28" s="120"/>
      <c r="J28" s="116"/>
      <c r="K28" s="116"/>
      <c r="L28" s="121"/>
      <c r="M28" s="122"/>
      <c r="N28" s="74"/>
      <c r="O28" s="123"/>
      <c r="P28" s="117"/>
      <c r="Q28" s="124"/>
      <c r="R28" s="123"/>
      <c r="S28" s="117"/>
    </row>
    <row r="29" spans="1:19" s="15" customFormat="1" ht="15.75">
      <c r="A29" s="114" t="s">
        <v>342</v>
      </c>
      <c r="B29" s="31" t="s">
        <v>211</v>
      </c>
      <c r="C29" s="115"/>
      <c r="D29" s="116"/>
      <c r="E29" s="116"/>
      <c r="F29" s="117"/>
      <c r="G29" s="40">
        <f>G30+G31</f>
        <v>3</v>
      </c>
      <c r="H29" s="125">
        <f>H30+H31</f>
        <v>90</v>
      </c>
      <c r="I29" s="120"/>
      <c r="J29" s="121"/>
      <c r="K29" s="116"/>
      <c r="L29" s="121"/>
      <c r="M29" s="122"/>
      <c r="N29" s="74"/>
      <c r="O29" s="123"/>
      <c r="P29" s="117"/>
      <c r="Q29" s="124"/>
      <c r="R29" s="123"/>
      <c r="S29" s="117"/>
    </row>
    <row r="30" spans="1:19" s="15" customFormat="1" ht="15.75">
      <c r="A30" s="114"/>
      <c r="B30" s="32" t="s">
        <v>104</v>
      </c>
      <c r="C30" s="115"/>
      <c r="D30" s="116"/>
      <c r="E30" s="116"/>
      <c r="F30" s="117"/>
      <c r="G30" s="40">
        <v>1.5</v>
      </c>
      <c r="H30" s="125">
        <f>G30*30</f>
        <v>45</v>
      </c>
      <c r="I30" s="120"/>
      <c r="J30" s="121"/>
      <c r="K30" s="116"/>
      <c r="L30" s="121"/>
      <c r="M30" s="122"/>
      <c r="N30" s="74"/>
      <c r="O30" s="123"/>
      <c r="P30" s="117"/>
      <c r="Q30" s="124"/>
      <c r="R30" s="123"/>
      <c r="S30" s="117"/>
    </row>
    <row r="31" spans="1:19" s="15" customFormat="1" ht="16.5" thickBot="1">
      <c r="A31" s="114" t="s">
        <v>343</v>
      </c>
      <c r="B31" s="32" t="s">
        <v>74</v>
      </c>
      <c r="C31" s="115">
        <v>1</v>
      </c>
      <c r="D31" s="116"/>
      <c r="E31" s="116"/>
      <c r="F31" s="117"/>
      <c r="G31" s="118">
        <v>1.5</v>
      </c>
      <c r="H31" s="119">
        <f>G31*30</f>
        <v>45</v>
      </c>
      <c r="I31" s="120">
        <f>J31+K31+L31</f>
        <v>15</v>
      </c>
      <c r="J31" s="121">
        <v>15</v>
      </c>
      <c r="K31" s="116"/>
      <c r="L31" s="121"/>
      <c r="M31" s="122">
        <f>H31-I31</f>
        <v>30</v>
      </c>
      <c r="N31" s="74">
        <v>1</v>
      </c>
      <c r="O31" s="123"/>
      <c r="P31" s="117"/>
      <c r="Q31" s="124"/>
      <c r="R31" s="123"/>
      <c r="S31" s="117"/>
    </row>
    <row r="32" spans="1:19" s="15" customFormat="1" ht="16.5" thickBot="1">
      <c r="A32" s="797" t="s">
        <v>77</v>
      </c>
      <c r="B32" s="798"/>
      <c r="C32" s="798"/>
      <c r="D32" s="798"/>
      <c r="E32" s="798"/>
      <c r="F32" s="813"/>
      <c r="G32" s="49">
        <f>G33+G34</f>
        <v>40.5</v>
      </c>
      <c r="H32" s="69">
        <f>H33+H34</f>
        <v>1215</v>
      </c>
      <c r="I32" s="34"/>
      <c r="J32" s="33"/>
      <c r="K32" s="33"/>
      <c r="L32" s="70"/>
      <c r="M32" s="35"/>
      <c r="N32" s="134"/>
      <c r="O32" s="135"/>
      <c r="P32" s="136"/>
      <c r="Q32" s="137"/>
      <c r="R32" s="135"/>
      <c r="S32" s="136"/>
    </row>
    <row r="33" spans="1:19" s="15" customFormat="1" ht="16.5" thickBot="1">
      <c r="A33" s="704" t="s">
        <v>115</v>
      </c>
      <c r="B33" s="705"/>
      <c r="C33" s="705"/>
      <c r="D33" s="705"/>
      <c r="E33" s="705"/>
      <c r="F33" s="706"/>
      <c r="G33" s="49">
        <f>G11+G13+G15+G17+G21+G23+G25+G28+G30</f>
        <v>28.5</v>
      </c>
      <c r="H33" s="192">
        <f>H11+H13+H15+H17+H21+H23+H25+H28+H30</f>
        <v>855</v>
      </c>
      <c r="I33" s="38"/>
      <c r="J33" s="37"/>
      <c r="K33" s="37"/>
      <c r="L33" s="37"/>
      <c r="M33" s="39"/>
      <c r="N33" s="134"/>
      <c r="O33" s="135"/>
      <c r="P33" s="136"/>
      <c r="Q33" s="137"/>
      <c r="R33" s="135"/>
      <c r="S33" s="136"/>
    </row>
    <row r="34" spans="1:19" s="15" customFormat="1" ht="16.5" customHeight="1" thickBot="1">
      <c r="A34" s="742" t="s">
        <v>116</v>
      </c>
      <c r="B34" s="743"/>
      <c r="C34" s="743"/>
      <c r="D34" s="743"/>
      <c r="E34" s="743"/>
      <c r="F34" s="744"/>
      <c r="G34" s="49">
        <f>G14+G18+G19+G22+G26+G27+G31</f>
        <v>12</v>
      </c>
      <c r="H34" s="192">
        <f aca="true" t="shared" si="0" ref="H34:M34">H14+H18+H19+H22+H26+H27+H31</f>
        <v>360</v>
      </c>
      <c r="I34" s="38">
        <f t="shared" si="0"/>
        <v>160</v>
      </c>
      <c r="J34" s="37">
        <f t="shared" si="0"/>
        <v>63</v>
      </c>
      <c r="K34" s="37">
        <f t="shared" si="0"/>
        <v>60</v>
      </c>
      <c r="L34" s="37">
        <f t="shared" si="0"/>
        <v>37</v>
      </c>
      <c r="M34" s="39">
        <f t="shared" si="0"/>
        <v>200</v>
      </c>
      <c r="N34" s="184">
        <f>SUM(N11:N33)</f>
        <v>6</v>
      </c>
      <c r="O34" s="243"/>
      <c r="P34" s="185"/>
      <c r="Q34" s="187">
        <f>SUM(Q11:Q33)</f>
        <v>3</v>
      </c>
      <c r="R34" s="188">
        <f>SUM(R11:R33)</f>
        <v>1</v>
      </c>
      <c r="S34" s="186">
        <f>SUM(S11:S33)</f>
        <v>2</v>
      </c>
    </row>
    <row r="35" spans="1:19" s="15" customFormat="1" ht="16.5" thickBot="1">
      <c r="A35" s="731" t="s">
        <v>105</v>
      </c>
      <c r="B35" s="732"/>
      <c r="C35" s="732"/>
      <c r="D35" s="732"/>
      <c r="E35" s="732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3"/>
    </row>
    <row r="36" spans="1:19" s="15" customFormat="1" ht="15.75">
      <c r="A36" s="213" t="s">
        <v>78</v>
      </c>
      <c r="B36" s="214" t="s">
        <v>86</v>
      </c>
      <c r="C36" s="172"/>
      <c r="D36" s="164"/>
      <c r="E36" s="164"/>
      <c r="F36" s="168"/>
      <c r="G36" s="165">
        <f>G37+G38</f>
        <v>16</v>
      </c>
      <c r="H36" s="166">
        <f>H37+H38</f>
        <v>480</v>
      </c>
      <c r="I36" s="172"/>
      <c r="J36" s="164"/>
      <c r="K36" s="164"/>
      <c r="L36" s="164"/>
      <c r="M36" s="168"/>
      <c r="N36" s="163"/>
      <c r="O36" s="167"/>
      <c r="P36" s="168"/>
      <c r="Q36" s="163"/>
      <c r="R36" s="167"/>
      <c r="S36" s="168"/>
    </row>
    <row r="37" spans="1:19" s="15" customFormat="1" ht="15.75">
      <c r="A37" s="213"/>
      <c r="B37" s="32" t="s">
        <v>104</v>
      </c>
      <c r="C37" s="172"/>
      <c r="D37" s="164"/>
      <c r="E37" s="164"/>
      <c r="F37" s="168"/>
      <c r="G37" s="165">
        <v>10</v>
      </c>
      <c r="H37" s="166">
        <f>G37*30</f>
        <v>300</v>
      </c>
      <c r="I37" s="172"/>
      <c r="J37" s="164"/>
      <c r="K37" s="164"/>
      <c r="L37" s="164"/>
      <c r="M37" s="168"/>
      <c r="N37" s="163"/>
      <c r="O37" s="167"/>
      <c r="P37" s="168"/>
      <c r="Q37" s="163"/>
      <c r="R37" s="167"/>
      <c r="S37" s="168"/>
    </row>
    <row r="38" spans="1:19" s="15" customFormat="1" ht="15.75">
      <c r="A38" s="213" t="s">
        <v>182</v>
      </c>
      <c r="B38" s="31" t="s">
        <v>74</v>
      </c>
      <c r="C38" s="172">
        <v>1</v>
      </c>
      <c r="D38" s="164"/>
      <c r="E38" s="164"/>
      <c r="F38" s="168"/>
      <c r="G38" s="169">
        <v>6</v>
      </c>
      <c r="H38" s="170">
        <f>G38*30</f>
        <v>180</v>
      </c>
      <c r="I38" s="173">
        <f>J38+K38+L38</f>
        <v>120</v>
      </c>
      <c r="J38" s="171">
        <v>60</v>
      </c>
      <c r="K38" s="171"/>
      <c r="L38" s="171">
        <v>60</v>
      </c>
      <c r="M38" s="174">
        <f>H38-I38</f>
        <v>60</v>
      </c>
      <c r="N38" s="163">
        <v>8</v>
      </c>
      <c r="O38" s="167"/>
      <c r="P38" s="168"/>
      <c r="Q38" s="163"/>
      <c r="R38" s="167"/>
      <c r="S38" s="168"/>
    </row>
    <row r="39" spans="1:19" s="15" customFormat="1" ht="15.75">
      <c r="A39" s="213" t="s">
        <v>220</v>
      </c>
      <c r="B39" s="31" t="s">
        <v>344</v>
      </c>
      <c r="C39" s="172"/>
      <c r="D39" s="164" t="s">
        <v>232</v>
      </c>
      <c r="E39" s="164"/>
      <c r="F39" s="168"/>
      <c r="G39" s="169">
        <v>3</v>
      </c>
      <c r="H39" s="170">
        <f>G39*30</f>
        <v>90</v>
      </c>
      <c r="I39" s="173">
        <f>J39+K39+L39</f>
        <v>45</v>
      </c>
      <c r="J39" s="171">
        <v>27</v>
      </c>
      <c r="K39" s="171">
        <v>9</v>
      </c>
      <c r="L39" s="171">
        <v>9</v>
      </c>
      <c r="M39" s="174">
        <f>H39-I39</f>
        <v>45</v>
      </c>
      <c r="N39" s="163"/>
      <c r="O39" s="167"/>
      <c r="P39" s="168">
        <v>5</v>
      </c>
      <c r="Q39" s="163"/>
      <c r="R39" s="167"/>
      <c r="S39" s="168"/>
    </row>
    <row r="40" spans="1:19" s="15" customFormat="1" ht="31.5">
      <c r="A40" s="114" t="s">
        <v>188</v>
      </c>
      <c r="B40" s="31" t="s">
        <v>213</v>
      </c>
      <c r="C40" s="115"/>
      <c r="D40" s="116"/>
      <c r="E40" s="116"/>
      <c r="F40" s="117"/>
      <c r="G40" s="40">
        <f>G41+G42+G43</f>
        <v>10.5</v>
      </c>
      <c r="H40" s="158">
        <f>H41+H42+H43</f>
        <v>315</v>
      </c>
      <c r="I40" s="120"/>
      <c r="J40" s="121"/>
      <c r="K40" s="121"/>
      <c r="L40" s="121"/>
      <c r="M40" s="122"/>
      <c r="N40" s="74"/>
      <c r="O40" s="123"/>
      <c r="P40" s="117"/>
      <c r="Q40" s="124"/>
      <c r="R40" s="123"/>
      <c r="S40" s="117"/>
    </row>
    <row r="41" spans="1:19" s="15" customFormat="1" ht="15.75">
      <c r="A41" s="114"/>
      <c r="B41" s="32" t="s">
        <v>104</v>
      </c>
      <c r="C41" s="115"/>
      <c r="D41" s="116"/>
      <c r="E41" s="116"/>
      <c r="F41" s="117"/>
      <c r="G41" s="40">
        <v>2.5</v>
      </c>
      <c r="H41" s="158">
        <f>G41*30</f>
        <v>75</v>
      </c>
      <c r="I41" s="120"/>
      <c r="J41" s="121"/>
      <c r="K41" s="121"/>
      <c r="L41" s="121"/>
      <c r="M41" s="122"/>
      <c r="N41" s="74"/>
      <c r="O41" s="123"/>
      <c r="P41" s="117"/>
      <c r="Q41" s="124"/>
      <c r="R41" s="123"/>
      <c r="S41" s="117"/>
    </row>
    <row r="42" spans="1:19" s="15" customFormat="1" ht="15.75">
      <c r="A42" s="114" t="s">
        <v>189</v>
      </c>
      <c r="B42" s="31" t="s">
        <v>74</v>
      </c>
      <c r="C42" s="115"/>
      <c r="D42" s="116" t="s">
        <v>232</v>
      </c>
      <c r="E42" s="116"/>
      <c r="F42" s="117"/>
      <c r="G42" s="118">
        <v>5</v>
      </c>
      <c r="H42" s="119">
        <f>G42*30</f>
        <v>150</v>
      </c>
      <c r="I42" s="120">
        <f>J42+K42+L42</f>
        <v>63</v>
      </c>
      <c r="J42" s="121">
        <v>45</v>
      </c>
      <c r="K42" s="121">
        <v>9</v>
      </c>
      <c r="L42" s="121">
        <v>9</v>
      </c>
      <c r="M42" s="122">
        <f>H42-I42</f>
        <v>87</v>
      </c>
      <c r="N42" s="74"/>
      <c r="O42" s="123"/>
      <c r="P42" s="117">
        <v>7</v>
      </c>
      <c r="Q42" s="124"/>
      <c r="R42" s="123"/>
      <c r="S42" s="117"/>
    </row>
    <row r="43" spans="1:19" s="15" customFormat="1" ht="15.75">
      <c r="A43" s="114" t="s">
        <v>219</v>
      </c>
      <c r="B43" s="31" t="s">
        <v>74</v>
      </c>
      <c r="C43" s="115">
        <v>3</v>
      </c>
      <c r="D43" s="116"/>
      <c r="E43" s="116"/>
      <c r="F43" s="117"/>
      <c r="G43" s="118">
        <v>3</v>
      </c>
      <c r="H43" s="119">
        <f>G43*30</f>
        <v>90</v>
      </c>
      <c r="I43" s="120">
        <f>J43+K43+L43</f>
        <v>30</v>
      </c>
      <c r="J43" s="121">
        <v>15</v>
      </c>
      <c r="K43" s="121">
        <v>15</v>
      </c>
      <c r="L43" s="121"/>
      <c r="M43" s="122">
        <f>H43-I43</f>
        <v>60</v>
      </c>
      <c r="N43" s="74"/>
      <c r="O43" s="123"/>
      <c r="P43" s="117"/>
      <c r="Q43" s="124">
        <v>2</v>
      </c>
      <c r="R43" s="123"/>
      <c r="S43" s="117"/>
    </row>
    <row r="44" spans="1:19" s="15" customFormat="1" ht="31.5">
      <c r="A44" s="114" t="s">
        <v>66</v>
      </c>
      <c r="B44" s="31" t="s">
        <v>173</v>
      </c>
      <c r="C44" s="115"/>
      <c r="D44" s="116"/>
      <c r="E44" s="116"/>
      <c r="F44" s="117"/>
      <c r="G44" s="40">
        <f aca="true" t="shared" si="1" ref="G44:L44">G45+G46</f>
        <v>3</v>
      </c>
      <c r="H44" s="125">
        <f t="shared" si="1"/>
        <v>90</v>
      </c>
      <c r="I44" s="124">
        <f t="shared" si="1"/>
        <v>51</v>
      </c>
      <c r="J44" s="116">
        <f t="shared" si="1"/>
        <v>34</v>
      </c>
      <c r="K44" s="116">
        <f t="shared" si="1"/>
        <v>9</v>
      </c>
      <c r="L44" s="116">
        <f t="shared" si="1"/>
        <v>8</v>
      </c>
      <c r="M44" s="117">
        <f>M45+M46</f>
        <v>39</v>
      </c>
      <c r="N44" s="208"/>
      <c r="O44" s="244"/>
      <c r="P44" s="122"/>
      <c r="Q44" s="120"/>
      <c r="R44" s="123"/>
      <c r="S44" s="122"/>
    </row>
    <row r="45" spans="1:19" s="15" customFormat="1" ht="31.5">
      <c r="A45" s="114" t="s">
        <v>345</v>
      </c>
      <c r="B45" s="31" t="s">
        <v>173</v>
      </c>
      <c r="C45" s="115"/>
      <c r="D45" s="116"/>
      <c r="E45" s="116"/>
      <c r="F45" s="117"/>
      <c r="G45" s="118">
        <v>1.5</v>
      </c>
      <c r="H45" s="119">
        <f>G45*30</f>
        <v>45</v>
      </c>
      <c r="I45" s="120">
        <f>J45+K45+L45</f>
        <v>27</v>
      </c>
      <c r="J45" s="121">
        <v>18</v>
      </c>
      <c r="K45" s="121">
        <v>9</v>
      </c>
      <c r="L45" s="121"/>
      <c r="M45" s="122">
        <f>H45-I45</f>
        <v>18</v>
      </c>
      <c r="N45" s="208"/>
      <c r="O45" s="244"/>
      <c r="P45" s="122"/>
      <c r="Q45" s="120"/>
      <c r="R45" s="123">
        <v>3</v>
      </c>
      <c r="S45" s="122"/>
    </row>
    <row r="46" spans="1:19" s="15" customFormat="1" ht="31.5">
      <c r="A46" s="114" t="s">
        <v>346</v>
      </c>
      <c r="B46" s="31" t="s">
        <v>173</v>
      </c>
      <c r="C46" s="115"/>
      <c r="D46" s="116" t="s">
        <v>46</v>
      </c>
      <c r="E46" s="116"/>
      <c r="F46" s="117"/>
      <c r="G46" s="118">
        <v>1.5</v>
      </c>
      <c r="H46" s="119">
        <f>G46*30</f>
        <v>45</v>
      </c>
      <c r="I46" s="120">
        <f>J46+K46+L46</f>
        <v>24</v>
      </c>
      <c r="J46" s="121">
        <v>16</v>
      </c>
      <c r="K46" s="121"/>
      <c r="L46" s="121">
        <v>8</v>
      </c>
      <c r="M46" s="122">
        <f>H46-I46</f>
        <v>21</v>
      </c>
      <c r="N46" s="208"/>
      <c r="O46" s="244"/>
      <c r="P46" s="122"/>
      <c r="Q46" s="120"/>
      <c r="R46" s="123"/>
      <c r="S46" s="117">
        <v>3</v>
      </c>
    </row>
    <row r="47" spans="1:19" s="15" customFormat="1" ht="31.5">
      <c r="A47" s="114" t="s">
        <v>221</v>
      </c>
      <c r="B47" s="31" t="s">
        <v>87</v>
      </c>
      <c r="C47" s="115"/>
      <c r="D47" s="116"/>
      <c r="E47" s="116"/>
      <c r="F47" s="117"/>
      <c r="G47" s="40">
        <f>G48+G49+G50</f>
        <v>7.5</v>
      </c>
      <c r="H47" s="125">
        <f>H48+H49+H50</f>
        <v>225</v>
      </c>
      <c r="I47" s="120"/>
      <c r="J47" s="121"/>
      <c r="K47" s="121"/>
      <c r="L47" s="121"/>
      <c r="M47" s="122"/>
      <c r="N47" s="74"/>
      <c r="O47" s="123"/>
      <c r="P47" s="117"/>
      <c r="Q47" s="124"/>
      <c r="R47" s="123"/>
      <c r="S47" s="117"/>
    </row>
    <row r="48" spans="1:19" s="15" customFormat="1" ht="15.75">
      <c r="A48" s="114"/>
      <c r="B48" s="32" t="s">
        <v>104</v>
      </c>
      <c r="C48" s="115"/>
      <c r="D48" s="116"/>
      <c r="E48" s="116"/>
      <c r="F48" s="117"/>
      <c r="G48" s="40">
        <v>2.5</v>
      </c>
      <c r="H48" s="125">
        <f>G48*30</f>
        <v>75</v>
      </c>
      <c r="I48" s="120"/>
      <c r="J48" s="121"/>
      <c r="K48" s="121"/>
      <c r="L48" s="121"/>
      <c r="M48" s="122"/>
      <c r="N48" s="74"/>
      <c r="O48" s="123"/>
      <c r="P48" s="117"/>
      <c r="Q48" s="124"/>
      <c r="R48" s="123"/>
      <c r="S48" s="117"/>
    </row>
    <row r="49" spans="1:19" s="15" customFormat="1" ht="15.75">
      <c r="A49" s="114" t="s">
        <v>222</v>
      </c>
      <c r="B49" s="31" t="s">
        <v>74</v>
      </c>
      <c r="C49" s="115"/>
      <c r="D49" s="116"/>
      <c r="E49" s="116"/>
      <c r="F49" s="117"/>
      <c r="G49" s="118">
        <v>2</v>
      </c>
      <c r="H49" s="119">
        <f>G49*30</f>
        <v>60</v>
      </c>
      <c r="I49" s="120">
        <f>J49+K49+L49</f>
        <v>36</v>
      </c>
      <c r="J49" s="121">
        <v>27</v>
      </c>
      <c r="K49" s="121">
        <v>9</v>
      </c>
      <c r="L49" s="121"/>
      <c r="M49" s="122">
        <f>H49-I49</f>
        <v>24</v>
      </c>
      <c r="N49" s="74"/>
      <c r="O49" s="123">
        <v>4</v>
      </c>
      <c r="P49" s="117"/>
      <c r="Q49" s="124"/>
      <c r="R49" s="123"/>
      <c r="S49" s="117"/>
    </row>
    <row r="50" spans="1:19" s="15" customFormat="1" ht="15.75">
      <c r="A50" s="114" t="s">
        <v>223</v>
      </c>
      <c r="B50" s="31" t="s">
        <v>74</v>
      </c>
      <c r="C50" s="115" t="s">
        <v>232</v>
      </c>
      <c r="D50" s="116"/>
      <c r="E50" s="116"/>
      <c r="F50" s="117"/>
      <c r="G50" s="118">
        <v>3</v>
      </c>
      <c r="H50" s="119">
        <f>G50*30</f>
        <v>90</v>
      </c>
      <c r="I50" s="120">
        <f>J50+K50+L50</f>
        <v>36</v>
      </c>
      <c r="J50" s="121">
        <v>18</v>
      </c>
      <c r="K50" s="121">
        <v>9</v>
      </c>
      <c r="L50" s="121">
        <v>9</v>
      </c>
      <c r="M50" s="122">
        <f>H50-I50</f>
        <v>54</v>
      </c>
      <c r="N50" s="74"/>
      <c r="O50" s="123"/>
      <c r="P50" s="117">
        <v>4</v>
      </c>
      <c r="Q50" s="124"/>
      <c r="R50" s="123"/>
      <c r="S50" s="117"/>
    </row>
    <row r="51" spans="1:19" s="15" customFormat="1" ht="15.75">
      <c r="A51" s="114" t="s">
        <v>107</v>
      </c>
      <c r="B51" s="31" t="s">
        <v>65</v>
      </c>
      <c r="C51" s="115" t="s">
        <v>232</v>
      </c>
      <c r="D51" s="116"/>
      <c r="E51" s="116"/>
      <c r="F51" s="117"/>
      <c r="G51" s="118">
        <v>3</v>
      </c>
      <c r="H51" s="119">
        <f>G51*30</f>
        <v>90</v>
      </c>
      <c r="I51" s="120">
        <f>J51+K51+L51</f>
        <v>45</v>
      </c>
      <c r="J51" s="121">
        <v>27</v>
      </c>
      <c r="K51" s="121">
        <v>18</v>
      </c>
      <c r="L51" s="121"/>
      <c r="M51" s="122">
        <f>H51-I51</f>
        <v>45</v>
      </c>
      <c r="N51" s="74"/>
      <c r="O51" s="123"/>
      <c r="P51" s="117">
        <v>5</v>
      </c>
      <c r="Q51" s="124"/>
      <c r="R51" s="123"/>
      <c r="S51" s="117"/>
    </row>
    <row r="52" spans="1:19" s="15" customFormat="1" ht="15.75">
      <c r="A52" s="114" t="s">
        <v>108</v>
      </c>
      <c r="B52" s="31" t="s">
        <v>347</v>
      </c>
      <c r="C52" s="115"/>
      <c r="D52" s="116"/>
      <c r="E52" s="116"/>
      <c r="F52" s="117"/>
      <c r="G52" s="40">
        <f>G53+G54</f>
        <v>3</v>
      </c>
      <c r="H52" s="125">
        <f>H53+H54</f>
        <v>90</v>
      </c>
      <c r="I52" s="120"/>
      <c r="J52" s="121"/>
      <c r="K52" s="121"/>
      <c r="L52" s="121"/>
      <c r="M52" s="122"/>
      <c r="N52" s="74"/>
      <c r="O52" s="123"/>
      <c r="P52" s="117"/>
      <c r="Q52" s="124"/>
      <c r="R52" s="123"/>
      <c r="S52" s="117"/>
    </row>
    <row r="53" spans="1:19" s="15" customFormat="1" ht="15.75">
      <c r="A53" s="114"/>
      <c r="B53" s="32" t="s">
        <v>104</v>
      </c>
      <c r="C53" s="115"/>
      <c r="D53" s="116"/>
      <c r="E53" s="116"/>
      <c r="F53" s="117"/>
      <c r="G53" s="40">
        <v>1</v>
      </c>
      <c r="H53" s="125">
        <f>G53*30</f>
        <v>30</v>
      </c>
      <c r="I53" s="120"/>
      <c r="J53" s="121"/>
      <c r="K53" s="121"/>
      <c r="L53" s="121"/>
      <c r="M53" s="122"/>
      <c r="N53" s="74"/>
      <c r="O53" s="123"/>
      <c r="P53" s="117"/>
      <c r="Q53" s="124"/>
      <c r="R53" s="123"/>
      <c r="S53" s="117"/>
    </row>
    <row r="54" spans="1:19" s="15" customFormat="1" ht="15.75">
      <c r="A54" s="114" t="s">
        <v>203</v>
      </c>
      <c r="B54" s="31" t="s">
        <v>74</v>
      </c>
      <c r="C54" s="115"/>
      <c r="D54" s="116" t="s">
        <v>46</v>
      </c>
      <c r="E54" s="116"/>
      <c r="F54" s="117"/>
      <c r="G54" s="118">
        <v>2</v>
      </c>
      <c r="H54" s="119">
        <f>G54*30</f>
        <v>60</v>
      </c>
      <c r="I54" s="120">
        <f>J54+K54+L54</f>
        <v>30</v>
      </c>
      <c r="J54" s="121">
        <v>20</v>
      </c>
      <c r="K54" s="121"/>
      <c r="L54" s="121">
        <v>10</v>
      </c>
      <c r="M54" s="122">
        <f>H54-I54</f>
        <v>30</v>
      </c>
      <c r="N54" s="74"/>
      <c r="O54" s="123"/>
      <c r="P54" s="117"/>
      <c r="Q54" s="124"/>
      <c r="R54" s="123"/>
      <c r="S54" s="117">
        <v>3</v>
      </c>
    </row>
    <row r="55" spans="1:19" s="15" customFormat="1" ht="31.5">
      <c r="A55" s="114" t="s">
        <v>172</v>
      </c>
      <c r="B55" s="31" t="s">
        <v>88</v>
      </c>
      <c r="C55" s="115"/>
      <c r="D55" s="116"/>
      <c r="E55" s="116"/>
      <c r="F55" s="117"/>
      <c r="G55" s="40">
        <f>G56+G57</f>
        <v>9</v>
      </c>
      <c r="H55" s="125">
        <f>H56+H57</f>
        <v>270</v>
      </c>
      <c r="I55" s="120"/>
      <c r="J55" s="121"/>
      <c r="K55" s="116"/>
      <c r="L55" s="121"/>
      <c r="M55" s="122"/>
      <c r="N55" s="74"/>
      <c r="O55" s="123"/>
      <c r="P55" s="117"/>
      <c r="Q55" s="124"/>
      <c r="R55" s="123"/>
      <c r="S55" s="117"/>
    </row>
    <row r="56" spans="1:19" s="15" customFormat="1" ht="15.75">
      <c r="A56" s="114"/>
      <c r="B56" s="32" t="s">
        <v>104</v>
      </c>
      <c r="C56" s="115"/>
      <c r="D56" s="116"/>
      <c r="E56" s="116"/>
      <c r="F56" s="117"/>
      <c r="G56" s="40">
        <v>6</v>
      </c>
      <c r="H56" s="125">
        <f>G56*30</f>
        <v>180</v>
      </c>
      <c r="I56" s="124"/>
      <c r="J56" s="116"/>
      <c r="K56" s="116"/>
      <c r="L56" s="116"/>
      <c r="M56" s="117"/>
      <c r="N56" s="74"/>
      <c r="O56" s="123"/>
      <c r="P56" s="117"/>
      <c r="Q56" s="124"/>
      <c r="R56" s="123"/>
      <c r="S56" s="117"/>
    </row>
    <row r="57" spans="1:19" s="15" customFormat="1" ht="15.75">
      <c r="A57" s="114" t="s">
        <v>224</v>
      </c>
      <c r="B57" s="31" t="s">
        <v>74</v>
      </c>
      <c r="C57" s="115"/>
      <c r="D57" s="116">
        <v>1</v>
      </c>
      <c r="E57" s="116"/>
      <c r="F57" s="117"/>
      <c r="G57" s="118">
        <v>3</v>
      </c>
      <c r="H57" s="119">
        <f>G57*30</f>
        <v>90</v>
      </c>
      <c r="I57" s="120">
        <f>J57+K57+L57</f>
        <v>45</v>
      </c>
      <c r="J57" s="121">
        <v>15</v>
      </c>
      <c r="K57" s="121"/>
      <c r="L57" s="121">
        <v>30</v>
      </c>
      <c r="M57" s="122">
        <f>H57-I57</f>
        <v>45</v>
      </c>
      <c r="N57" s="74">
        <v>3</v>
      </c>
      <c r="O57" s="123"/>
      <c r="P57" s="117"/>
      <c r="Q57" s="124"/>
      <c r="R57" s="123"/>
      <c r="S57" s="117"/>
    </row>
    <row r="58" spans="1:19" s="15" customFormat="1" ht="15.75">
      <c r="A58" s="114" t="s">
        <v>109</v>
      </c>
      <c r="B58" s="31" t="s">
        <v>348</v>
      </c>
      <c r="C58" s="115"/>
      <c r="D58" s="116"/>
      <c r="E58" s="116"/>
      <c r="F58" s="117"/>
      <c r="G58" s="40">
        <f>G59+G60+G61</f>
        <v>7.5</v>
      </c>
      <c r="H58" s="125">
        <f>H59+H60+H61</f>
        <v>225</v>
      </c>
      <c r="I58" s="120"/>
      <c r="J58" s="121"/>
      <c r="K58" s="121"/>
      <c r="L58" s="121"/>
      <c r="M58" s="122"/>
      <c r="N58" s="74"/>
      <c r="O58" s="123"/>
      <c r="P58" s="117"/>
      <c r="Q58" s="124"/>
      <c r="R58" s="123"/>
      <c r="S58" s="117"/>
    </row>
    <row r="59" spans="1:19" s="15" customFormat="1" ht="15.75">
      <c r="A59" s="114"/>
      <c r="B59" s="32" t="s">
        <v>104</v>
      </c>
      <c r="C59" s="115"/>
      <c r="D59" s="116"/>
      <c r="E59" s="116"/>
      <c r="F59" s="117"/>
      <c r="G59" s="40">
        <v>3.5</v>
      </c>
      <c r="H59" s="125">
        <f>G59*30</f>
        <v>105</v>
      </c>
      <c r="I59" s="120"/>
      <c r="J59" s="121"/>
      <c r="K59" s="121"/>
      <c r="L59" s="121"/>
      <c r="M59" s="122"/>
      <c r="N59" s="74"/>
      <c r="O59" s="123"/>
      <c r="P59" s="117"/>
      <c r="Q59" s="124"/>
      <c r="R59" s="123"/>
      <c r="S59" s="117"/>
    </row>
    <row r="60" spans="1:19" s="15" customFormat="1" ht="15.75">
      <c r="A60" s="114" t="s">
        <v>204</v>
      </c>
      <c r="B60" s="31" t="s">
        <v>74</v>
      </c>
      <c r="C60" s="115"/>
      <c r="D60" s="116"/>
      <c r="E60" s="116"/>
      <c r="F60" s="117"/>
      <c r="G60" s="118">
        <v>2</v>
      </c>
      <c r="H60" s="119">
        <f>G60*30</f>
        <v>60</v>
      </c>
      <c r="I60" s="120">
        <f>J60+K60+L60</f>
        <v>36</v>
      </c>
      <c r="J60" s="121">
        <v>18</v>
      </c>
      <c r="K60" s="121"/>
      <c r="L60" s="121">
        <v>18</v>
      </c>
      <c r="M60" s="122">
        <f>H60-I60</f>
        <v>24</v>
      </c>
      <c r="N60" s="74"/>
      <c r="O60" s="123">
        <v>4</v>
      </c>
      <c r="P60" s="117"/>
      <c r="Q60" s="124"/>
      <c r="R60" s="123"/>
      <c r="S60" s="117"/>
    </row>
    <row r="61" spans="1:19" s="15" customFormat="1" ht="15.75">
      <c r="A61" s="280" t="s">
        <v>225</v>
      </c>
      <c r="B61" s="220" t="s">
        <v>74</v>
      </c>
      <c r="C61" s="236" t="s">
        <v>232</v>
      </c>
      <c r="D61" s="225"/>
      <c r="E61" s="225"/>
      <c r="F61" s="180"/>
      <c r="G61" s="237">
        <v>2</v>
      </c>
      <c r="H61" s="119">
        <f>G61*30</f>
        <v>60</v>
      </c>
      <c r="I61" s="238">
        <f>J61+K61+L61</f>
        <v>36</v>
      </c>
      <c r="J61" s="176">
        <v>18</v>
      </c>
      <c r="K61" s="176"/>
      <c r="L61" s="176">
        <v>18</v>
      </c>
      <c r="M61" s="122">
        <f>H61-I61</f>
        <v>24</v>
      </c>
      <c r="N61" s="178"/>
      <c r="O61" s="179"/>
      <c r="P61" s="180">
        <v>4</v>
      </c>
      <c r="Q61" s="190"/>
      <c r="R61" s="179"/>
      <c r="S61" s="180"/>
    </row>
    <row r="62" spans="1:19" s="15" customFormat="1" ht="47.25">
      <c r="A62" s="60" t="s">
        <v>110</v>
      </c>
      <c r="B62" s="61" t="s">
        <v>230</v>
      </c>
      <c r="C62" s="25"/>
      <c r="D62" s="26"/>
      <c r="E62" s="26"/>
      <c r="F62" s="27"/>
      <c r="G62" s="239">
        <f>G63+G64</f>
        <v>7</v>
      </c>
      <c r="H62" s="24">
        <f>H63+H64</f>
        <v>210</v>
      </c>
      <c r="I62" s="28"/>
      <c r="J62" s="43"/>
      <c r="K62" s="43"/>
      <c r="L62" s="43"/>
      <c r="M62" s="29"/>
      <c r="N62" s="45"/>
      <c r="O62" s="245"/>
      <c r="P62" s="27"/>
      <c r="Q62" s="45"/>
      <c r="R62" s="26"/>
      <c r="S62" s="27"/>
    </row>
    <row r="63" spans="1:19" s="15" customFormat="1" ht="15.75">
      <c r="A63" s="213"/>
      <c r="B63" s="32" t="s">
        <v>104</v>
      </c>
      <c r="C63" s="172"/>
      <c r="D63" s="164"/>
      <c r="E63" s="164"/>
      <c r="F63" s="168"/>
      <c r="G63" s="165">
        <v>3.5</v>
      </c>
      <c r="H63" s="166">
        <f>G63*30</f>
        <v>105</v>
      </c>
      <c r="I63" s="173"/>
      <c r="J63" s="171"/>
      <c r="K63" s="171"/>
      <c r="L63" s="171"/>
      <c r="M63" s="174"/>
      <c r="N63" s="163"/>
      <c r="O63" s="167"/>
      <c r="P63" s="168"/>
      <c r="Q63" s="163"/>
      <c r="R63" s="167"/>
      <c r="S63" s="168"/>
    </row>
    <row r="64" spans="1:19" s="15" customFormat="1" ht="15.75">
      <c r="A64" s="213" t="s">
        <v>226</v>
      </c>
      <c r="B64" s="31" t="s">
        <v>74</v>
      </c>
      <c r="C64" s="172"/>
      <c r="D64" s="164">
        <v>3</v>
      </c>
      <c r="E64" s="164"/>
      <c r="F64" s="168"/>
      <c r="G64" s="169">
        <v>3.5</v>
      </c>
      <c r="H64" s="170">
        <f>G64*30</f>
        <v>105</v>
      </c>
      <c r="I64" s="173">
        <f>J64+K64+L64</f>
        <v>45</v>
      </c>
      <c r="J64" s="171">
        <v>15</v>
      </c>
      <c r="K64" s="171">
        <v>30</v>
      </c>
      <c r="L64" s="171"/>
      <c r="M64" s="174">
        <f>H64-I64</f>
        <v>60</v>
      </c>
      <c r="N64" s="163"/>
      <c r="O64" s="167"/>
      <c r="P64" s="168"/>
      <c r="Q64" s="163">
        <v>3</v>
      </c>
      <c r="R64" s="167"/>
      <c r="S64" s="168"/>
    </row>
    <row r="65" spans="1:19" s="15" customFormat="1" ht="15.75">
      <c r="A65" s="114" t="s">
        <v>111</v>
      </c>
      <c r="B65" s="31" t="s">
        <v>212</v>
      </c>
      <c r="C65" s="115"/>
      <c r="D65" s="116"/>
      <c r="E65" s="116"/>
      <c r="F65" s="117"/>
      <c r="G65" s="40">
        <f>G66+G67</f>
        <v>3</v>
      </c>
      <c r="H65" s="125">
        <f>H66+H67</f>
        <v>90</v>
      </c>
      <c r="I65" s="120"/>
      <c r="J65" s="121"/>
      <c r="K65" s="121"/>
      <c r="L65" s="121"/>
      <c r="M65" s="122"/>
      <c r="N65" s="74"/>
      <c r="O65" s="123"/>
      <c r="P65" s="117"/>
      <c r="Q65" s="124"/>
      <c r="R65" s="123"/>
      <c r="S65" s="117"/>
    </row>
    <row r="66" spans="1:19" s="15" customFormat="1" ht="15.75">
      <c r="A66" s="114"/>
      <c r="B66" s="31" t="s">
        <v>104</v>
      </c>
      <c r="C66" s="115"/>
      <c r="D66" s="116"/>
      <c r="E66" s="116"/>
      <c r="F66" s="117"/>
      <c r="G66" s="40">
        <v>1.5</v>
      </c>
      <c r="H66" s="125">
        <f>G66*30</f>
        <v>45</v>
      </c>
      <c r="I66" s="124"/>
      <c r="J66" s="116"/>
      <c r="K66" s="116"/>
      <c r="L66" s="116"/>
      <c r="M66" s="117"/>
      <c r="N66" s="74"/>
      <c r="O66" s="123"/>
      <c r="P66" s="117"/>
      <c r="Q66" s="124"/>
      <c r="R66" s="123"/>
      <c r="S66" s="117"/>
    </row>
    <row r="67" spans="1:19" s="15" customFormat="1" ht="15.75">
      <c r="A67" s="114" t="s">
        <v>183</v>
      </c>
      <c r="B67" s="31" t="s">
        <v>74</v>
      </c>
      <c r="C67" s="115" t="s">
        <v>45</v>
      </c>
      <c r="D67" s="116"/>
      <c r="E67" s="116"/>
      <c r="F67" s="117"/>
      <c r="G67" s="118">
        <v>1.5</v>
      </c>
      <c r="H67" s="119">
        <f>G67*30</f>
        <v>45</v>
      </c>
      <c r="I67" s="120">
        <f>J67+K67+L67</f>
        <v>18</v>
      </c>
      <c r="J67" s="121">
        <v>9</v>
      </c>
      <c r="K67" s="121">
        <v>9</v>
      </c>
      <c r="L67" s="121"/>
      <c r="M67" s="122">
        <f>H67-I67</f>
        <v>27</v>
      </c>
      <c r="N67" s="74"/>
      <c r="O67" s="123"/>
      <c r="P67" s="117"/>
      <c r="Q67" s="124"/>
      <c r="R67" s="123">
        <v>2</v>
      </c>
      <c r="S67" s="117"/>
    </row>
    <row r="68" spans="1:19" s="15" customFormat="1" ht="15.75">
      <c r="A68" s="114" t="s">
        <v>112</v>
      </c>
      <c r="B68" s="31" t="s">
        <v>238</v>
      </c>
      <c r="C68" s="115"/>
      <c r="D68" s="116"/>
      <c r="E68" s="116"/>
      <c r="F68" s="133"/>
      <c r="G68" s="62">
        <f>G69+G70</f>
        <v>3</v>
      </c>
      <c r="H68" s="262">
        <f>H69+H70</f>
        <v>90</v>
      </c>
      <c r="I68" s="208"/>
      <c r="J68" s="121"/>
      <c r="K68" s="121"/>
      <c r="L68" s="121"/>
      <c r="M68" s="183"/>
      <c r="N68" s="124"/>
      <c r="O68" s="116"/>
      <c r="P68" s="117"/>
      <c r="Q68" s="74"/>
      <c r="R68" s="123"/>
      <c r="S68" s="117"/>
    </row>
    <row r="69" spans="1:19" s="15" customFormat="1" ht="15.75">
      <c r="A69" s="233"/>
      <c r="B69" s="31" t="s">
        <v>104</v>
      </c>
      <c r="C69" s="234"/>
      <c r="D69" s="234"/>
      <c r="E69" s="234"/>
      <c r="F69" s="248"/>
      <c r="G69" s="259">
        <v>1.5</v>
      </c>
      <c r="H69" s="258">
        <f>G69*30</f>
        <v>45</v>
      </c>
      <c r="I69" s="250"/>
      <c r="J69" s="234"/>
      <c r="K69" s="234"/>
      <c r="L69" s="234"/>
      <c r="M69" s="248"/>
      <c r="N69" s="233"/>
      <c r="O69" s="234"/>
      <c r="P69" s="235"/>
      <c r="Q69" s="250"/>
      <c r="R69" s="234"/>
      <c r="S69" s="235"/>
    </row>
    <row r="70" spans="1:19" s="15" customFormat="1" ht="15.75">
      <c r="A70" s="281" t="s">
        <v>205</v>
      </c>
      <c r="B70" s="31" t="s">
        <v>74</v>
      </c>
      <c r="C70" s="257"/>
      <c r="D70" s="257">
        <v>3</v>
      </c>
      <c r="E70" s="234"/>
      <c r="F70" s="248"/>
      <c r="G70" s="63">
        <v>1.5</v>
      </c>
      <c r="H70" s="263">
        <f>G70*30</f>
        <v>45</v>
      </c>
      <c r="I70" s="264">
        <f>J70+K70+L70</f>
        <v>30</v>
      </c>
      <c r="J70" s="265">
        <v>16</v>
      </c>
      <c r="K70" s="265">
        <v>8</v>
      </c>
      <c r="L70" s="265">
        <v>6</v>
      </c>
      <c r="M70" s="266">
        <f>H70-I70</f>
        <v>15</v>
      </c>
      <c r="N70" s="233"/>
      <c r="O70" s="234"/>
      <c r="P70" s="235"/>
      <c r="Q70" s="260">
        <v>2</v>
      </c>
      <c r="R70" s="234"/>
      <c r="S70" s="235"/>
    </row>
    <row r="71" spans="1:19" s="15" customFormat="1" ht="31.5">
      <c r="A71" s="282" t="s">
        <v>227</v>
      </c>
      <c r="B71" s="31" t="s">
        <v>237</v>
      </c>
      <c r="C71" s="260"/>
      <c r="D71" s="234"/>
      <c r="E71" s="234"/>
      <c r="F71" s="248"/>
      <c r="G71" s="62">
        <f>G72+G73</f>
        <v>3</v>
      </c>
      <c r="H71" s="269">
        <f>H72+H73</f>
        <v>90</v>
      </c>
      <c r="I71" s="264"/>
      <c r="J71" s="265"/>
      <c r="K71" s="265"/>
      <c r="L71" s="265"/>
      <c r="M71" s="266"/>
      <c r="N71" s="233"/>
      <c r="O71" s="234"/>
      <c r="P71" s="235"/>
      <c r="Q71" s="260"/>
      <c r="R71" s="267"/>
      <c r="S71" s="235"/>
    </row>
    <row r="72" spans="1:19" s="15" customFormat="1" ht="15.75">
      <c r="A72" s="282"/>
      <c r="B72" s="31" t="s">
        <v>104</v>
      </c>
      <c r="C72" s="260"/>
      <c r="D72" s="234"/>
      <c r="E72" s="234"/>
      <c r="F72" s="248"/>
      <c r="G72" s="62">
        <v>1.5</v>
      </c>
      <c r="H72" s="269">
        <f>G72*30</f>
        <v>45</v>
      </c>
      <c r="I72" s="264"/>
      <c r="J72" s="265"/>
      <c r="K72" s="265"/>
      <c r="L72" s="265"/>
      <c r="M72" s="266"/>
      <c r="N72" s="233"/>
      <c r="O72" s="234"/>
      <c r="P72" s="235"/>
      <c r="Q72" s="260"/>
      <c r="R72" s="267"/>
      <c r="S72" s="235"/>
    </row>
    <row r="73" spans="1:19" s="15" customFormat="1" ht="15.75">
      <c r="A73" s="282" t="s">
        <v>228</v>
      </c>
      <c r="B73" s="31" t="s">
        <v>74</v>
      </c>
      <c r="C73" s="260"/>
      <c r="D73" s="257" t="s">
        <v>45</v>
      </c>
      <c r="E73" s="234"/>
      <c r="F73" s="248"/>
      <c r="G73" s="63">
        <v>1.5</v>
      </c>
      <c r="H73" s="263">
        <f>G73*30</f>
        <v>45</v>
      </c>
      <c r="I73" s="264">
        <f>J73+K73+L73</f>
        <v>18</v>
      </c>
      <c r="J73" s="265">
        <v>9</v>
      </c>
      <c r="K73" s="265"/>
      <c r="L73" s="265">
        <v>9</v>
      </c>
      <c r="M73" s="266">
        <f>H73-I73</f>
        <v>27</v>
      </c>
      <c r="N73" s="233"/>
      <c r="O73" s="234"/>
      <c r="P73" s="235"/>
      <c r="Q73" s="260"/>
      <c r="R73" s="268">
        <v>2</v>
      </c>
      <c r="S73" s="235"/>
    </row>
    <row r="74" spans="1:19" s="15" customFormat="1" ht="15.75">
      <c r="A74" s="114" t="s">
        <v>184</v>
      </c>
      <c r="B74" s="31" t="s">
        <v>229</v>
      </c>
      <c r="C74" s="115"/>
      <c r="D74" s="116"/>
      <c r="E74" s="116"/>
      <c r="F74" s="133"/>
      <c r="G74" s="189">
        <f>G75+G76+G77</f>
        <v>8.5</v>
      </c>
      <c r="H74" s="207">
        <f>H75+H76+H77</f>
        <v>255</v>
      </c>
      <c r="I74" s="208"/>
      <c r="J74" s="121"/>
      <c r="K74" s="116"/>
      <c r="L74" s="121"/>
      <c r="M74" s="183"/>
      <c r="N74" s="124"/>
      <c r="O74" s="116"/>
      <c r="P74" s="117"/>
      <c r="Q74" s="74"/>
      <c r="R74" s="123"/>
      <c r="S74" s="117"/>
    </row>
    <row r="75" spans="1:19" s="15" customFormat="1" ht="15.75">
      <c r="A75" s="114"/>
      <c r="B75" s="32" t="s">
        <v>104</v>
      </c>
      <c r="C75" s="115"/>
      <c r="D75" s="116"/>
      <c r="E75" s="116"/>
      <c r="F75" s="133"/>
      <c r="G75" s="189">
        <v>3.5</v>
      </c>
      <c r="H75" s="207">
        <f>G75*30</f>
        <v>105</v>
      </c>
      <c r="I75" s="74"/>
      <c r="J75" s="116"/>
      <c r="K75" s="116"/>
      <c r="L75" s="116"/>
      <c r="M75" s="133"/>
      <c r="N75" s="124"/>
      <c r="O75" s="116"/>
      <c r="P75" s="117"/>
      <c r="Q75" s="74"/>
      <c r="R75" s="123"/>
      <c r="S75" s="117"/>
    </row>
    <row r="76" spans="1:19" s="15" customFormat="1" ht="15.75">
      <c r="A76" s="114" t="s">
        <v>239</v>
      </c>
      <c r="B76" s="31" t="s">
        <v>74</v>
      </c>
      <c r="C76" s="115"/>
      <c r="D76" s="116"/>
      <c r="E76" s="116"/>
      <c r="F76" s="133"/>
      <c r="G76" s="252">
        <v>3</v>
      </c>
      <c r="H76" s="253">
        <f>G76*30</f>
        <v>90</v>
      </c>
      <c r="I76" s="208">
        <f>J76+K76+L76</f>
        <v>60</v>
      </c>
      <c r="J76" s="121">
        <v>30</v>
      </c>
      <c r="K76" s="121"/>
      <c r="L76" s="121">
        <v>30</v>
      </c>
      <c r="M76" s="183">
        <f>H76-I76</f>
        <v>30</v>
      </c>
      <c r="N76" s="124">
        <v>4</v>
      </c>
      <c r="O76" s="116"/>
      <c r="P76" s="117"/>
      <c r="Q76" s="74"/>
      <c r="R76" s="123"/>
      <c r="S76" s="117"/>
    </row>
    <row r="77" spans="1:19" s="15" customFormat="1" ht="15.75">
      <c r="A77" s="114" t="s">
        <v>240</v>
      </c>
      <c r="B77" s="31" t="s">
        <v>74</v>
      </c>
      <c r="C77" s="181" t="s">
        <v>231</v>
      </c>
      <c r="D77" s="116"/>
      <c r="E77" s="116"/>
      <c r="F77" s="133"/>
      <c r="G77" s="252">
        <v>2</v>
      </c>
      <c r="H77" s="253">
        <f>G77*30</f>
        <v>60</v>
      </c>
      <c r="I77" s="208">
        <f>J77+K77+L77</f>
        <v>36</v>
      </c>
      <c r="J77" s="121">
        <v>18</v>
      </c>
      <c r="K77" s="121"/>
      <c r="L77" s="121">
        <v>18</v>
      </c>
      <c r="M77" s="183">
        <f>H77-I77</f>
        <v>24</v>
      </c>
      <c r="N77" s="124"/>
      <c r="O77" s="116">
        <v>4</v>
      </c>
      <c r="P77" s="117"/>
      <c r="Q77" s="74"/>
      <c r="R77" s="123"/>
      <c r="S77" s="117"/>
    </row>
    <row r="78" spans="1:19" s="15" customFormat="1" ht="15.75">
      <c r="A78" s="114" t="s">
        <v>202</v>
      </c>
      <c r="B78" s="31" t="s">
        <v>235</v>
      </c>
      <c r="C78" s="181" t="s">
        <v>231</v>
      </c>
      <c r="D78" s="116"/>
      <c r="E78" s="116"/>
      <c r="F78" s="133"/>
      <c r="G78" s="252">
        <v>5</v>
      </c>
      <c r="H78" s="253">
        <f>G78*30</f>
        <v>150</v>
      </c>
      <c r="I78" s="208">
        <f>J78+K78+L78</f>
        <v>72</v>
      </c>
      <c r="J78" s="121">
        <v>45</v>
      </c>
      <c r="K78" s="121">
        <v>9</v>
      </c>
      <c r="L78" s="121">
        <v>18</v>
      </c>
      <c r="M78" s="183">
        <f>H78-I78</f>
        <v>78</v>
      </c>
      <c r="N78" s="124"/>
      <c r="O78" s="116">
        <v>8</v>
      </c>
      <c r="P78" s="117"/>
      <c r="Q78" s="74"/>
      <c r="R78" s="123"/>
      <c r="S78" s="117"/>
    </row>
    <row r="79" spans="1:19" s="15" customFormat="1" ht="31.5">
      <c r="A79" s="114" t="s">
        <v>206</v>
      </c>
      <c r="B79" s="31" t="s">
        <v>130</v>
      </c>
      <c r="C79" s="181" t="s">
        <v>176</v>
      </c>
      <c r="D79" s="116"/>
      <c r="E79" s="116"/>
      <c r="F79" s="133"/>
      <c r="G79" s="189">
        <v>3</v>
      </c>
      <c r="H79" s="207">
        <f>G79*30</f>
        <v>90</v>
      </c>
      <c r="I79" s="208"/>
      <c r="J79" s="121"/>
      <c r="K79" s="121"/>
      <c r="L79" s="121"/>
      <c r="M79" s="183"/>
      <c r="N79" s="124"/>
      <c r="O79" s="116"/>
      <c r="P79" s="117"/>
      <c r="Q79" s="74"/>
      <c r="R79" s="123"/>
      <c r="S79" s="117"/>
    </row>
    <row r="80" spans="1:19" s="15" customFormat="1" ht="15.75">
      <c r="A80" s="283" t="s">
        <v>233</v>
      </c>
      <c r="B80" s="220" t="s">
        <v>89</v>
      </c>
      <c r="C80" s="221"/>
      <c r="D80" s="222"/>
      <c r="E80" s="222"/>
      <c r="F80" s="223"/>
      <c r="G80" s="189">
        <f>G81+G82+G83</f>
        <v>11</v>
      </c>
      <c r="H80" s="207">
        <f>H81+H82+H83</f>
        <v>330</v>
      </c>
      <c r="I80" s="200"/>
      <c r="J80" s="201"/>
      <c r="K80" s="201"/>
      <c r="L80" s="201"/>
      <c r="M80" s="202"/>
      <c r="N80" s="203"/>
      <c r="O80" s="222"/>
      <c r="P80" s="204"/>
      <c r="Q80" s="205"/>
      <c r="R80" s="206"/>
      <c r="S80" s="204"/>
    </row>
    <row r="81" spans="1:19" s="15" customFormat="1" ht="15.75">
      <c r="A81" s="280"/>
      <c r="B81" s="32" t="s">
        <v>104</v>
      </c>
      <c r="C81" s="224"/>
      <c r="D81" s="225"/>
      <c r="E81" s="225"/>
      <c r="F81" s="226"/>
      <c r="G81" s="189">
        <v>5.5</v>
      </c>
      <c r="H81" s="207">
        <f>G81*30</f>
        <v>165</v>
      </c>
      <c r="I81" s="175"/>
      <c r="J81" s="176"/>
      <c r="K81" s="176"/>
      <c r="L81" s="176"/>
      <c r="M81" s="177"/>
      <c r="N81" s="190"/>
      <c r="O81" s="225"/>
      <c r="P81" s="180"/>
      <c r="Q81" s="178"/>
      <c r="R81" s="179"/>
      <c r="S81" s="180"/>
    </row>
    <row r="82" spans="1:19" s="15" customFormat="1" ht="15.75">
      <c r="A82" s="280" t="s">
        <v>234</v>
      </c>
      <c r="B82" s="229" t="s">
        <v>74</v>
      </c>
      <c r="C82" s="224"/>
      <c r="D82" s="225"/>
      <c r="E82" s="225"/>
      <c r="F82" s="226"/>
      <c r="G82" s="252">
        <v>3</v>
      </c>
      <c r="H82" s="253">
        <f>G82*30</f>
        <v>90</v>
      </c>
      <c r="I82" s="175">
        <f>J82+K82+L82</f>
        <v>45</v>
      </c>
      <c r="J82" s="176">
        <v>30</v>
      </c>
      <c r="K82" s="176">
        <v>15</v>
      </c>
      <c r="L82" s="176"/>
      <c r="M82" s="177">
        <f>H82-I82</f>
        <v>45</v>
      </c>
      <c r="N82" s="190">
        <v>3</v>
      </c>
      <c r="O82" s="225"/>
      <c r="P82" s="180"/>
      <c r="Q82" s="178"/>
      <c r="R82" s="179"/>
      <c r="S82" s="180"/>
    </row>
    <row r="83" spans="1:19" s="15" customFormat="1" ht="15.75">
      <c r="A83" s="280" t="s">
        <v>247</v>
      </c>
      <c r="B83" s="229" t="s">
        <v>74</v>
      </c>
      <c r="C83" s="224" t="s">
        <v>231</v>
      </c>
      <c r="D83" s="225"/>
      <c r="E83" s="225"/>
      <c r="F83" s="226"/>
      <c r="G83" s="252">
        <v>2.5</v>
      </c>
      <c r="H83" s="253">
        <f>G83*30</f>
        <v>75</v>
      </c>
      <c r="I83" s="175">
        <f>J83+K83+L83</f>
        <v>45</v>
      </c>
      <c r="J83" s="176">
        <v>18</v>
      </c>
      <c r="K83" s="176">
        <v>18</v>
      </c>
      <c r="L83" s="176">
        <v>9</v>
      </c>
      <c r="M83" s="177">
        <f>H83-I83</f>
        <v>30</v>
      </c>
      <c r="N83" s="190"/>
      <c r="O83" s="225">
        <v>5</v>
      </c>
      <c r="P83" s="180"/>
      <c r="Q83" s="178"/>
      <c r="R83" s="179"/>
      <c r="S83" s="180"/>
    </row>
    <row r="84" spans="1:19" s="15" customFormat="1" ht="15.75">
      <c r="A84" s="114" t="s">
        <v>241</v>
      </c>
      <c r="B84" s="31" t="s">
        <v>349</v>
      </c>
      <c r="C84" s="181"/>
      <c r="D84" s="116"/>
      <c r="E84" s="116"/>
      <c r="F84" s="133"/>
      <c r="G84" s="189">
        <f>G85+G86</f>
        <v>5</v>
      </c>
      <c r="H84" s="207">
        <f>H85+H86</f>
        <v>150</v>
      </c>
      <c r="I84" s="208"/>
      <c r="J84" s="121"/>
      <c r="K84" s="121"/>
      <c r="L84" s="121"/>
      <c r="M84" s="183"/>
      <c r="N84" s="124"/>
      <c r="O84" s="116"/>
      <c r="P84" s="117"/>
      <c r="Q84" s="74"/>
      <c r="R84" s="116"/>
      <c r="S84" s="117"/>
    </row>
    <row r="85" spans="1:19" s="15" customFormat="1" ht="15.75">
      <c r="A85" s="284"/>
      <c r="B85" s="31" t="s">
        <v>104</v>
      </c>
      <c r="C85" s="241"/>
      <c r="D85" s="116"/>
      <c r="E85" s="116"/>
      <c r="F85" s="133"/>
      <c r="G85" s="189">
        <v>2.5</v>
      </c>
      <c r="H85" s="207">
        <f>G85*30</f>
        <v>75</v>
      </c>
      <c r="I85" s="208"/>
      <c r="J85" s="121"/>
      <c r="K85" s="121"/>
      <c r="L85" s="121"/>
      <c r="M85" s="183"/>
      <c r="N85" s="124"/>
      <c r="O85" s="116"/>
      <c r="P85" s="117"/>
      <c r="Q85" s="74"/>
      <c r="R85" s="116"/>
      <c r="S85" s="117"/>
    </row>
    <row r="86" spans="1:19" s="15" customFormat="1" ht="16.5" thickBot="1">
      <c r="A86" s="285" t="s">
        <v>242</v>
      </c>
      <c r="B86" s="31" t="s">
        <v>74</v>
      </c>
      <c r="C86" s="240"/>
      <c r="D86" s="232">
        <v>1</v>
      </c>
      <c r="E86" s="232"/>
      <c r="F86" s="249"/>
      <c r="G86" s="230">
        <v>2.5</v>
      </c>
      <c r="H86" s="231">
        <f>G86*30</f>
        <v>75</v>
      </c>
      <c r="I86" s="251">
        <f>J86+K86+L86</f>
        <v>45</v>
      </c>
      <c r="J86" s="157">
        <v>30</v>
      </c>
      <c r="K86" s="157">
        <v>15</v>
      </c>
      <c r="L86" s="157"/>
      <c r="M86" s="255">
        <f>H86-I86</f>
        <v>30</v>
      </c>
      <c r="N86" s="256">
        <v>3</v>
      </c>
      <c r="O86" s="232"/>
      <c r="P86" s="191"/>
      <c r="Q86" s="76"/>
      <c r="R86" s="232"/>
      <c r="S86" s="191"/>
    </row>
    <row r="87" spans="1:19" s="15" customFormat="1" ht="16.5" thickBot="1">
      <c r="A87" s="797" t="s">
        <v>58</v>
      </c>
      <c r="B87" s="798"/>
      <c r="C87" s="798"/>
      <c r="D87" s="798"/>
      <c r="E87" s="798"/>
      <c r="F87" s="798"/>
      <c r="G87" s="254">
        <f>G88+G89</f>
        <v>111</v>
      </c>
      <c r="H87" s="36">
        <f>H88+H89</f>
        <v>3330</v>
      </c>
      <c r="I87" s="34"/>
      <c r="J87" s="33"/>
      <c r="K87" s="33"/>
      <c r="L87" s="70"/>
      <c r="M87" s="35"/>
      <c r="N87" s="137"/>
      <c r="O87" s="135"/>
      <c r="P87" s="136"/>
      <c r="Q87" s="135"/>
      <c r="R87" s="139"/>
      <c r="S87" s="140"/>
    </row>
    <row r="88" spans="1:19" s="15" customFormat="1" ht="16.5" thickBot="1">
      <c r="A88" s="704" t="s">
        <v>115</v>
      </c>
      <c r="B88" s="705"/>
      <c r="C88" s="705"/>
      <c r="D88" s="705"/>
      <c r="E88" s="705"/>
      <c r="F88" s="705"/>
      <c r="G88" s="254">
        <f>G37+G41+G48+G53+G56+G59+G63+G66+G69+G72+G75+G79+G81+G85</f>
        <v>48</v>
      </c>
      <c r="H88" s="339">
        <f>H37+H41+H48+H53+H56+H59+H63+H66+H69+H72+H75+H79+H81+H85</f>
        <v>1440</v>
      </c>
      <c r="I88" s="34"/>
      <c r="J88" s="33"/>
      <c r="K88" s="33"/>
      <c r="L88" s="70"/>
      <c r="M88" s="35"/>
      <c r="N88" s="137"/>
      <c r="O88" s="135"/>
      <c r="P88" s="136"/>
      <c r="Q88" s="138"/>
      <c r="R88" s="139"/>
      <c r="S88" s="140"/>
    </row>
    <row r="89" spans="1:19" s="15" customFormat="1" ht="16.5" thickBot="1">
      <c r="A89" s="742" t="s">
        <v>116</v>
      </c>
      <c r="B89" s="743"/>
      <c r="C89" s="743"/>
      <c r="D89" s="743"/>
      <c r="E89" s="743"/>
      <c r="F89" s="743"/>
      <c r="G89" s="254">
        <f>G38+G39+G42+G43+G45+G46+G49+G50+G51+G54+G57+G60+G61+G64+G67+G70+G73+G76+G77+G78+G82+G83+G86</f>
        <v>63</v>
      </c>
      <c r="H89" s="339">
        <f aca="true" t="shared" si="2" ref="H89:M89">H38+H39+H42+H43+H45+H46+H49+H50+H51+H54+H57+H60+H61+H64+H67+H70+H73+H76+H77+H78+H82+H83+H86</f>
        <v>1890</v>
      </c>
      <c r="I89" s="340">
        <f t="shared" si="2"/>
        <v>987</v>
      </c>
      <c r="J89" s="341">
        <f t="shared" si="2"/>
        <v>544</v>
      </c>
      <c r="K89" s="341">
        <f t="shared" si="2"/>
        <v>182</v>
      </c>
      <c r="L89" s="341">
        <f t="shared" si="2"/>
        <v>261</v>
      </c>
      <c r="M89" s="342">
        <f t="shared" si="2"/>
        <v>903</v>
      </c>
      <c r="N89" s="187">
        <f aca="true" t="shared" si="3" ref="N89:S89">SUM(N36:N88)</f>
        <v>21</v>
      </c>
      <c r="O89" s="261">
        <f t="shared" si="3"/>
        <v>25</v>
      </c>
      <c r="P89" s="185">
        <f t="shared" si="3"/>
        <v>25</v>
      </c>
      <c r="Q89" s="187">
        <f t="shared" si="3"/>
        <v>7</v>
      </c>
      <c r="R89" s="188">
        <f t="shared" si="3"/>
        <v>7</v>
      </c>
      <c r="S89" s="185">
        <f t="shared" si="3"/>
        <v>6</v>
      </c>
    </row>
    <row r="90" spans="1:19" s="15" customFormat="1" ht="16.5" thickBot="1">
      <c r="A90" s="704" t="s">
        <v>117</v>
      </c>
      <c r="B90" s="705"/>
      <c r="C90" s="705"/>
      <c r="D90" s="705"/>
      <c r="E90" s="705"/>
      <c r="F90" s="705"/>
      <c r="G90" s="705"/>
      <c r="H90" s="705"/>
      <c r="I90" s="705"/>
      <c r="J90" s="705"/>
      <c r="K90" s="705"/>
      <c r="L90" s="705"/>
      <c r="M90" s="705"/>
      <c r="N90" s="705"/>
      <c r="O90" s="705"/>
      <c r="P90" s="705"/>
      <c r="Q90" s="705"/>
      <c r="R90" s="705"/>
      <c r="S90" s="706"/>
    </row>
    <row r="91" spans="1:19" ht="15.75">
      <c r="A91" s="286" t="s">
        <v>180</v>
      </c>
      <c r="B91" s="295" t="s">
        <v>245</v>
      </c>
      <c r="C91" s="288"/>
      <c r="D91" s="289" t="s">
        <v>76</v>
      </c>
      <c r="E91" s="289"/>
      <c r="F91" s="290"/>
      <c r="G91" s="298">
        <v>3</v>
      </c>
      <c r="H91" s="299">
        <f>G91*30</f>
        <v>90</v>
      </c>
      <c r="I91" s="288"/>
      <c r="J91" s="289"/>
      <c r="K91" s="289"/>
      <c r="L91" s="289"/>
      <c r="M91" s="290"/>
      <c r="N91" s="300"/>
      <c r="O91" s="301"/>
      <c r="P91" s="302"/>
      <c r="Q91" s="288"/>
      <c r="R91" s="289"/>
      <c r="S91" s="290"/>
    </row>
    <row r="92" spans="1:19" ht="15.75">
      <c r="A92" s="287" t="s">
        <v>181</v>
      </c>
      <c r="B92" s="296" t="s">
        <v>246</v>
      </c>
      <c r="C92" s="291"/>
      <c r="D92" s="292" t="s">
        <v>76</v>
      </c>
      <c r="E92" s="292"/>
      <c r="F92" s="293"/>
      <c r="G92" s="303">
        <v>4.5</v>
      </c>
      <c r="H92" s="304">
        <f>G92*30</f>
        <v>135</v>
      </c>
      <c r="I92" s="291"/>
      <c r="J92" s="292"/>
      <c r="K92" s="292"/>
      <c r="L92" s="292"/>
      <c r="M92" s="293"/>
      <c r="N92" s="305"/>
      <c r="O92" s="306"/>
      <c r="P92" s="307"/>
      <c r="Q92" s="291"/>
      <c r="R92" s="306"/>
      <c r="S92" s="293"/>
    </row>
    <row r="93" spans="1:19" ht="16.5" thickBot="1">
      <c r="A93" s="75" t="s">
        <v>244</v>
      </c>
      <c r="B93" s="297" t="s">
        <v>67</v>
      </c>
      <c r="C93" s="6"/>
      <c r="D93" s="5" t="s">
        <v>46</v>
      </c>
      <c r="E93" s="5"/>
      <c r="F93" s="294"/>
      <c r="G93" s="308">
        <v>4.5</v>
      </c>
      <c r="H93" s="309">
        <f>G93*30</f>
        <v>135</v>
      </c>
      <c r="I93" s="310"/>
      <c r="J93" s="157"/>
      <c r="K93" s="157"/>
      <c r="L93" s="157"/>
      <c r="M93" s="311"/>
      <c r="N93" s="312"/>
      <c r="O93" s="313"/>
      <c r="P93" s="314"/>
      <c r="Q93" s="315"/>
      <c r="R93" s="316"/>
      <c r="S93" s="317"/>
    </row>
    <row r="94" spans="1:19" s="13" customFormat="1" ht="16.5" thickBot="1">
      <c r="A94" s="704" t="s">
        <v>118</v>
      </c>
      <c r="B94" s="705"/>
      <c r="C94" s="705"/>
      <c r="D94" s="705"/>
      <c r="E94" s="705"/>
      <c r="F94" s="706"/>
      <c r="G94" s="30">
        <f>G95+G96</f>
        <v>12</v>
      </c>
      <c r="H94" s="318">
        <f>H95+H96</f>
        <v>360</v>
      </c>
      <c r="I94" s="53"/>
      <c r="J94" s="54"/>
      <c r="K94" s="54"/>
      <c r="L94" s="54"/>
      <c r="M94" s="55"/>
      <c r="N94" s="319"/>
      <c r="O94" s="246"/>
      <c r="P94" s="320"/>
      <c r="Q94" s="53"/>
      <c r="R94" s="54"/>
      <c r="S94" s="55"/>
    </row>
    <row r="95" spans="1:19" s="13" customFormat="1" ht="16.5" thickBot="1">
      <c r="A95" s="704" t="s">
        <v>115</v>
      </c>
      <c r="B95" s="705"/>
      <c r="C95" s="705"/>
      <c r="D95" s="705"/>
      <c r="E95" s="705"/>
      <c r="F95" s="706"/>
      <c r="G95" s="30">
        <f>G91+G92</f>
        <v>7.5</v>
      </c>
      <c r="H95" s="318">
        <f>H91+H92</f>
        <v>225</v>
      </c>
      <c r="I95" s="53"/>
      <c r="J95" s="54"/>
      <c r="K95" s="54"/>
      <c r="L95" s="54"/>
      <c r="M95" s="55"/>
      <c r="N95" s="319"/>
      <c r="O95" s="246"/>
      <c r="P95" s="320"/>
      <c r="Q95" s="53"/>
      <c r="R95" s="54"/>
      <c r="S95" s="55"/>
    </row>
    <row r="96" spans="1:19" s="13" customFormat="1" ht="16.5" thickBot="1">
      <c r="A96" s="742" t="s">
        <v>116</v>
      </c>
      <c r="B96" s="743"/>
      <c r="C96" s="743"/>
      <c r="D96" s="743"/>
      <c r="E96" s="743"/>
      <c r="F96" s="744"/>
      <c r="G96" s="30">
        <f>G93</f>
        <v>4.5</v>
      </c>
      <c r="H96" s="318">
        <f>H93</f>
        <v>135</v>
      </c>
      <c r="I96" s="53"/>
      <c r="J96" s="54"/>
      <c r="K96" s="54"/>
      <c r="L96" s="54"/>
      <c r="M96" s="55"/>
      <c r="N96" s="319"/>
      <c r="O96" s="246"/>
      <c r="P96" s="320"/>
      <c r="Q96" s="53"/>
      <c r="R96" s="54"/>
      <c r="S96" s="55"/>
    </row>
    <row r="97" spans="1:19" s="13" customFormat="1" ht="16.5" thickBot="1">
      <c r="A97" s="704" t="s">
        <v>119</v>
      </c>
      <c r="B97" s="705"/>
      <c r="C97" s="705"/>
      <c r="D97" s="705"/>
      <c r="E97" s="705"/>
      <c r="F97" s="705"/>
      <c r="G97" s="705"/>
      <c r="H97" s="705"/>
      <c r="I97" s="705"/>
      <c r="J97" s="705"/>
      <c r="K97" s="705"/>
      <c r="L97" s="705"/>
      <c r="M97" s="705"/>
      <c r="N97" s="705"/>
      <c r="O97" s="705"/>
      <c r="P97" s="705"/>
      <c r="Q97" s="705"/>
      <c r="R97" s="705"/>
      <c r="S97" s="706"/>
    </row>
    <row r="98" spans="1:19" ht="16.5" thickBot="1">
      <c r="A98" s="75" t="s">
        <v>120</v>
      </c>
      <c r="B98" s="321" t="s">
        <v>113</v>
      </c>
      <c r="C98" s="322" t="s">
        <v>121</v>
      </c>
      <c r="D98" s="323"/>
      <c r="E98" s="323"/>
      <c r="F98" s="324"/>
      <c r="G98" s="325">
        <v>7.5</v>
      </c>
      <c r="H98" s="326">
        <f>G98*30</f>
        <v>225</v>
      </c>
      <c r="I98" s="327"/>
      <c r="J98" s="328"/>
      <c r="K98" s="328"/>
      <c r="L98" s="328"/>
      <c r="M98" s="35"/>
      <c r="N98" s="329"/>
      <c r="O98" s="330"/>
      <c r="P98" s="331"/>
      <c r="Q98" s="329"/>
      <c r="R98" s="332"/>
      <c r="S98" s="331"/>
    </row>
    <row r="99" spans="1:19" s="13" customFormat="1" ht="16.5" thickBot="1">
      <c r="A99" s="745" t="s">
        <v>122</v>
      </c>
      <c r="B99" s="746"/>
      <c r="C99" s="746"/>
      <c r="D99" s="746"/>
      <c r="E99" s="746"/>
      <c r="F99" s="747"/>
      <c r="G99" s="333">
        <f>G98</f>
        <v>7.5</v>
      </c>
      <c r="H99" s="334">
        <f>H98</f>
        <v>225</v>
      </c>
      <c r="I99" s="335"/>
      <c r="J99" s="54"/>
      <c r="K99" s="336"/>
      <c r="L99" s="54"/>
      <c r="M99" s="337"/>
      <c r="N99" s="335"/>
      <c r="O99" s="338"/>
      <c r="P99" s="337"/>
      <c r="Q99" s="335"/>
      <c r="R99" s="54"/>
      <c r="S99" s="337"/>
    </row>
    <row r="100" spans="1:20" s="13" customFormat="1" ht="16.5" customHeight="1" thickBot="1">
      <c r="A100" s="748" t="s">
        <v>79</v>
      </c>
      <c r="B100" s="749"/>
      <c r="C100" s="749"/>
      <c r="D100" s="749"/>
      <c r="E100" s="749"/>
      <c r="F100" s="750"/>
      <c r="G100" s="47">
        <f>G101+G102</f>
        <v>171</v>
      </c>
      <c r="H100" s="227">
        <f>H101+H102</f>
        <v>5130</v>
      </c>
      <c r="I100" s="50"/>
      <c r="J100" s="51"/>
      <c r="K100" s="51"/>
      <c r="L100" s="51"/>
      <c r="M100" s="52"/>
      <c r="N100" s="50"/>
      <c r="O100" s="247"/>
      <c r="P100" s="52"/>
      <c r="Q100" s="50"/>
      <c r="R100" s="51"/>
      <c r="S100" s="52"/>
      <c r="T100" s="209"/>
    </row>
    <row r="101" spans="1:20" s="13" customFormat="1" ht="16.5" customHeight="1" thickBot="1">
      <c r="A101" s="704" t="s">
        <v>115</v>
      </c>
      <c r="B101" s="705"/>
      <c r="C101" s="705"/>
      <c r="D101" s="705"/>
      <c r="E101" s="705"/>
      <c r="F101" s="706"/>
      <c r="G101" s="141">
        <f>G33+G88+G95</f>
        <v>84</v>
      </c>
      <c r="H101" s="228">
        <f>H33+H88+H95</f>
        <v>2520</v>
      </c>
      <c r="I101" s="53"/>
      <c r="J101" s="33"/>
      <c r="K101" s="54"/>
      <c r="L101" s="54"/>
      <c r="M101" s="55"/>
      <c r="N101" s="53"/>
      <c r="O101" s="246"/>
      <c r="P101" s="55"/>
      <c r="Q101" s="53"/>
      <c r="R101" s="54"/>
      <c r="S101" s="55"/>
      <c r="T101" s="209"/>
    </row>
    <row r="102" spans="1:20" s="13" customFormat="1" ht="16.5" customHeight="1" thickBot="1">
      <c r="A102" s="520" t="s">
        <v>116</v>
      </c>
      <c r="B102" s="740"/>
      <c r="C102" s="740"/>
      <c r="D102" s="740"/>
      <c r="E102" s="740"/>
      <c r="F102" s="741"/>
      <c r="G102" s="57">
        <f aca="true" t="shared" si="4" ref="G102:S102">G34+G89+G96+G99</f>
        <v>87</v>
      </c>
      <c r="H102" s="69">
        <f t="shared" si="4"/>
        <v>2610</v>
      </c>
      <c r="I102" s="34">
        <f t="shared" si="4"/>
        <v>1147</v>
      </c>
      <c r="J102" s="33">
        <f t="shared" si="4"/>
        <v>607</v>
      </c>
      <c r="K102" s="33">
        <f t="shared" si="4"/>
        <v>242</v>
      </c>
      <c r="L102" s="33">
        <f t="shared" si="4"/>
        <v>298</v>
      </c>
      <c r="M102" s="35">
        <f t="shared" si="4"/>
        <v>1103</v>
      </c>
      <c r="N102" s="69">
        <f t="shared" si="4"/>
        <v>27</v>
      </c>
      <c r="O102" s="33">
        <f t="shared" si="4"/>
        <v>25</v>
      </c>
      <c r="P102" s="35">
        <f t="shared" si="4"/>
        <v>25</v>
      </c>
      <c r="Q102" s="34">
        <f t="shared" si="4"/>
        <v>10</v>
      </c>
      <c r="R102" s="33">
        <f t="shared" si="4"/>
        <v>8</v>
      </c>
      <c r="S102" s="35">
        <f t="shared" si="4"/>
        <v>8</v>
      </c>
      <c r="T102" s="209"/>
    </row>
    <row r="103" spans="1:19" ht="16.5" thickBot="1">
      <c r="A103" s="802" t="s">
        <v>193</v>
      </c>
      <c r="B103" s="803"/>
      <c r="C103" s="803"/>
      <c r="D103" s="803"/>
      <c r="E103" s="803"/>
      <c r="F103" s="803"/>
      <c r="G103" s="803"/>
      <c r="H103" s="803"/>
      <c r="I103" s="803"/>
      <c r="J103" s="803"/>
      <c r="K103" s="803"/>
      <c r="L103" s="803"/>
      <c r="M103" s="803"/>
      <c r="N103" s="803"/>
      <c r="O103" s="803"/>
      <c r="P103" s="803"/>
      <c r="Q103" s="803"/>
      <c r="R103" s="803"/>
      <c r="S103" s="804"/>
    </row>
    <row r="104" spans="1:19" ht="16.5" thickBot="1">
      <c r="A104" s="731" t="s">
        <v>243</v>
      </c>
      <c r="B104" s="732"/>
      <c r="C104" s="732"/>
      <c r="D104" s="732"/>
      <c r="E104" s="732"/>
      <c r="F104" s="732"/>
      <c r="G104" s="732"/>
      <c r="H104" s="732"/>
      <c r="I104" s="732"/>
      <c r="J104" s="732"/>
      <c r="K104" s="732"/>
      <c r="L104" s="732"/>
      <c r="M104" s="732"/>
      <c r="N104" s="732"/>
      <c r="O104" s="732"/>
      <c r="P104" s="732"/>
      <c r="Q104" s="732"/>
      <c r="R104" s="732"/>
      <c r="S104" s="733"/>
    </row>
    <row r="105" spans="1:19" ht="31.5">
      <c r="A105" s="68"/>
      <c r="B105" s="61" t="s">
        <v>350</v>
      </c>
      <c r="C105" s="346"/>
      <c r="D105" s="347"/>
      <c r="E105" s="347"/>
      <c r="F105" s="348"/>
      <c r="G105" s="182">
        <f>G106+G107</f>
        <v>69</v>
      </c>
      <c r="H105" s="149">
        <f>H106+H107</f>
        <v>2070</v>
      </c>
      <c r="I105" s="346"/>
      <c r="J105" s="347"/>
      <c r="K105" s="347"/>
      <c r="L105" s="347"/>
      <c r="M105" s="348"/>
      <c r="N105" s="349"/>
      <c r="O105" s="347"/>
      <c r="P105" s="350"/>
      <c r="Q105" s="346"/>
      <c r="R105" s="347"/>
      <c r="S105" s="350"/>
    </row>
    <row r="106" spans="1:19" ht="15.75">
      <c r="A106" s="351"/>
      <c r="B106" s="32" t="s">
        <v>104</v>
      </c>
      <c r="C106" s="352"/>
      <c r="D106" s="43"/>
      <c r="E106" s="43"/>
      <c r="F106" s="353"/>
      <c r="G106" s="46">
        <v>36</v>
      </c>
      <c r="H106" s="44">
        <f>G106*30</f>
        <v>1080</v>
      </c>
      <c r="I106" s="352"/>
      <c r="J106" s="43"/>
      <c r="K106" s="43"/>
      <c r="L106" s="43"/>
      <c r="M106" s="353"/>
      <c r="N106" s="28"/>
      <c r="O106" s="43"/>
      <c r="P106" s="29"/>
      <c r="Q106" s="352"/>
      <c r="R106" s="43"/>
      <c r="S106" s="29"/>
    </row>
    <row r="107" spans="1:19" ht="31.5">
      <c r="A107" s="351"/>
      <c r="B107" s="31" t="s">
        <v>74</v>
      </c>
      <c r="C107" s="354" t="s">
        <v>358</v>
      </c>
      <c r="D107" s="355" t="s">
        <v>356</v>
      </c>
      <c r="E107" s="43"/>
      <c r="F107" s="356" t="s">
        <v>187</v>
      </c>
      <c r="G107" s="357">
        <v>33</v>
      </c>
      <c r="H107" s="351">
        <f>G107*30</f>
        <v>990</v>
      </c>
      <c r="I107" s="352">
        <v>487</v>
      </c>
      <c r="J107" s="43"/>
      <c r="K107" s="43"/>
      <c r="L107" s="43"/>
      <c r="M107" s="353">
        <f>H107-I107</f>
        <v>503</v>
      </c>
      <c r="N107" s="25"/>
      <c r="O107" s="26">
        <v>5</v>
      </c>
      <c r="P107" s="27">
        <v>6</v>
      </c>
      <c r="Q107" s="45">
        <v>12</v>
      </c>
      <c r="R107" s="26">
        <v>16</v>
      </c>
      <c r="S107" s="27">
        <v>8</v>
      </c>
    </row>
    <row r="108" spans="1:19" ht="31.5">
      <c r="A108" s="60"/>
      <c r="B108" s="61" t="s">
        <v>355</v>
      </c>
      <c r="C108" s="25"/>
      <c r="D108" s="26"/>
      <c r="E108" s="26"/>
      <c r="F108" s="27"/>
      <c r="G108" s="62">
        <f>G109+G110</f>
        <v>19.5</v>
      </c>
      <c r="H108" s="44">
        <f>H109+H110</f>
        <v>585</v>
      </c>
      <c r="I108" s="352"/>
      <c r="J108" s="43"/>
      <c r="K108" s="43"/>
      <c r="L108" s="43"/>
      <c r="M108" s="353"/>
      <c r="N108" s="25"/>
      <c r="O108" s="245"/>
      <c r="P108" s="27"/>
      <c r="Q108" s="45"/>
      <c r="R108" s="26"/>
      <c r="S108" s="27"/>
    </row>
    <row r="109" spans="1:19" ht="15.75">
      <c r="A109" s="60"/>
      <c r="B109" s="32" t="s">
        <v>104</v>
      </c>
      <c r="C109" s="25"/>
      <c r="D109" s="26"/>
      <c r="E109" s="26"/>
      <c r="F109" s="27"/>
      <c r="G109" s="62">
        <v>13</v>
      </c>
      <c r="H109" s="44">
        <f>G109*30</f>
        <v>390</v>
      </c>
      <c r="I109" s="352"/>
      <c r="J109" s="43"/>
      <c r="K109" s="43"/>
      <c r="L109" s="43"/>
      <c r="M109" s="353"/>
      <c r="N109" s="25"/>
      <c r="O109" s="245"/>
      <c r="P109" s="27"/>
      <c r="Q109" s="45"/>
      <c r="R109" s="26"/>
      <c r="S109" s="27"/>
    </row>
    <row r="110" spans="1:19" ht="15.75">
      <c r="A110" s="60"/>
      <c r="B110" s="31" t="s">
        <v>74</v>
      </c>
      <c r="C110" s="25" t="s">
        <v>232</v>
      </c>
      <c r="D110" s="26" t="s">
        <v>232</v>
      </c>
      <c r="E110" s="26"/>
      <c r="F110" s="27"/>
      <c r="G110" s="63">
        <v>6.5</v>
      </c>
      <c r="H110" s="351">
        <f>G110*30</f>
        <v>195</v>
      </c>
      <c r="I110" s="352">
        <v>99</v>
      </c>
      <c r="J110" s="43"/>
      <c r="K110" s="43"/>
      <c r="L110" s="43"/>
      <c r="M110" s="353">
        <f>H110-I110</f>
        <v>96</v>
      </c>
      <c r="N110" s="25"/>
      <c r="O110" s="245">
        <v>5</v>
      </c>
      <c r="P110" s="27">
        <v>6</v>
      </c>
      <c r="Q110" s="45"/>
      <c r="R110" s="26"/>
      <c r="S110" s="27"/>
    </row>
    <row r="111" spans="1:19" ht="31.5">
      <c r="A111" s="60"/>
      <c r="B111" s="61" t="s">
        <v>351</v>
      </c>
      <c r="C111" s="358"/>
      <c r="D111" s="355"/>
      <c r="E111" s="355"/>
      <c r="F111" s="359"/>
      <c r="G111" s="62">
        <f>G112+G113</f>
        <v>49.5</v>
      </c>
      <c r="H111" s="44">
        <f>H112+H113</f>
        <v>1485</v>
      </c>
      <c r="I111" s="352"/>
      <c r="J111" s="43"/>
      <c r="K111" s="43"/>
      <c r="L111" s="43"/>
      <c r="M111" s="353"/>
      <c r="N111" s="25"/>
      <c r="O111" s="245"/>
      <c r="P111" s="27"/>
      <c r="Q111" s="45"/>
      <c r="R111" s="26"/>
      <c r="S111" s="27"/>
    </row>
    <row r="112" spans="1:19" ht="15.75">
      <c r="A112" s="60"/>
      <c r="B112" s="32" t="s">
        <v>104</v>
      </c>
      <c r="C112" s="358"/>
      <c r="D112" s="355"/>
      <c r="E112" s="355"/>
      <c r="F112" s="359"/>
      <c r="G112" s="62">
        <v>23</v>
      </c>
      <c r="H112" s="44">
        <f>G112*30</f>
        <v>690</v>
      </c>
      <c r="I112" s="352"/>
      <c r="J112" s="43"/>
      <c r="K112" s="43"/>
      <c r="L112" s="43"/>
      <c r="M112" s="353"/>
      <c r="N112" s="25"/>
      <c r="O112" s="245"/>
      <c r="P112" s="27"/>
      <c r="Q112" s="45"/>
      <c r="R112" s="26"/>
      <c r="S112" s="27"/>
    </row>
    <row r="113" spans="1:19" ht="31.5">
      <c r="A113" s="60"/>
      <c r="B113" s="31" t="s">
        <v>74</v>
      </c>
      <c r="C113" s="358" t="s">
        <v>357</v>
      </c>
      <c r="D113" s="355" t="s">
        <v>303</v>
      </c>
      <c r="E113" s="355"/>
      <c r="F113" s="359" t="s">
        <v>187</v>
      </c>
      <c r="G113" s="63">
        <v>26.5</v>
      </c>
      <c r="H113" s="351">
        <f>G113*30</f>
        <v>795</v>
      </c>
      <c r="I113" s="352">
        <v>388</v>
      </c>
      <c r="J113" s="43"/>
      <c r="K113" s="43"/>
      <c r="L113" s="43"/>
      <c r="M113" s="353">
        <f>H113-I113</f>
        <v>407</v>
      </c>
      <c r="N113" s="25"/>
      <c r="O113" s="245"/>
      <c r="P113" s="27"/>
      <c r="Q113" s="45">
        <v>12</v>
      </c>
      <c r="R113" s="26">
        <v>16</v>
      </c>
      <c r="S113" s="27">
        <v>8</v>
      </c>
    </row>
    <row r="114" spans="1:22" ht="15.75">
      <c r="A114" s="60" t="s">
        <v>124</v>
      </c>
      <c r="B114" s="360" t="s">
        <v>153</v>
      </c>
      <c r="C114" s="358"/>
      <c r="D114" s="355"/>
      <c r="E114" s="355"/>
      <c r="F114" s="27"/>
      <c r="G114" s="62">
        <f>G115+G116+G117+G118</f>
        <v>13</v>
      </c>
      <c r="H114" s="44">
        <f>H115+H116+H117+H118</f>
        <v>390</v>
      </c>
      <c r="I114" s="45"/>
      <c r="J114" s="26"/>
      <c r="K114" s="26"/>
      <c r="L114" s="26"/>
      <c r="M114" s="356"/>
      <c r="N114" s="25"/>
      <c r="O114" s="245"/>
      <c r="P114" s="27"/>
      <c r="Q114" s="45"/>
      <c r="R114" s="26"/>
      <c r="S114" s="27"/>
      <c r="V114" s="58"/>
    </row>
    <row r="115" spans="1:19" ht="15.75">
      <c r="A115" s="60"/>
      <c r="B115" s="360" t="s">
        <v>104</v>
      </c>
      <c r="C115" s="358"/>
      <c r="D115" s="355"/>
      <c r="E115" s="355"/>
      <c r="F115" s="27"/>
      <c r="G115" s="62">
        <v>6.5</v>
      </c>
      <c r="H115" s="44">
        <f>G115*30</f>
        <v>195</v>
      </c>
      <c r="I115" s="45"/>
      <c r="J115" s="26"/>
      <c r="K115" s="26"/>
      <c r="L115" s="26"/>
      <c r="M115" s="356"/>
      <c r="N115" s="25"/>
      <c r="O115" s="245"/>
      <c r="P115" s="27"/>
      <c r="Q115" s="45"/>
      <c r="R115" s="26"/>
      <c r="S115" s="27"/>
    </row>
    <row r="116" spans="1:19" ht="15.75">
      <c r="A116" s="60" t="s">
        <v>248</v>
      </c>
      <c r="B116" s="360" t="s">
        <v>254</v>
      </c>
      <c r="C116" s="358"/>
      <c r="D116" s="355"/>
      <c r="E116" s="355"/>
      <c r="F116" s="27"/>
      <c r="G116" s="63">
        <v>3</v>
      </c>
      <c r="H116" s="351">
        <f>G116*30</f>
        <v>90</v>
      </c>
      <c r="I116" s="352">
        <f>J116+K116+L116</f>
        <v>45</v>
      </c>
      <c r="J116" s="43">
        <v>27</v>
      </c>
      <c r="K116" s="43">
        <v>9</v>
      </c>
      <c r="L116" s="43">
        <v>9</v>
      </c>
      <c r="M116" s="353">
        <f>H116-I116</f>
        <v>45</v>
      </c>
      <c r="N116" s="25"/>
      <c r="O116" s="245">
        <v>5</v>
      </c>
      <c r="P116" s="27"/>
      <c r="Q116" s="45"/>
      <c r="R116" s="26"/>
      <c r="S116" s="27"/>
    </row>
    <row r="117" spans="1:19" ht="15.75">
      <c r="A117" s="60" t="s">
        <v>255</v>
      </c>
      <c r="B117" s="360" t="s">
        <v>254</v>
      </c>
      <c r="C117" s="361" t="s">
        <v>232</v>
      </c>
      <c r="D117" s="362"/>
      <c r="E117" s="362"/>
      <c r="F117" s="363"/>
      <c r="G117" s="63">
        <v>2</v>
      </c>
      <c r="H117" s="351">
        <f>G117*30</f>
        <v>60</v>
      </c>
      <c r="I117" s="352">
        <f>J117+K117+L117</f>
        <v>27</v>
      </c>
      <c r="J117" s="364">
        <v>18</v>
      </c>
      <c r="K117" s="364"/>
      <c r="L117" s="364">
        <v>9</v>
      </c>
      <c r="M117" s="353">
        <f>H117-I117</f>
        <v>33</v>
      </c>
      <c r="N117" s="25"/>
      <c r="O117" s="245"/>
      <c r="P117" s="27">
        <v>3</v>
      </c>
      <c r="Q117" s="45"/>
      <c r="R117" s="26"/>
      <c r="S117" s="27"/>
    </row>
    <row r="118" spans="1:19" ht="15.75">
      <c r="A118" s="60" t="s">
        <v>256</v>
      </c>
      <c r="B118" s="360" t="s">
        <v>359</v>
      </c>
      <c r="C118" s="361"/>
      <c r="D118" s="362"/>
      <c r="E118" s="362"/>
      <c r="F118" s="363">
        <v>3</v>
      </c>
      <c r="G118" s="63">
        <v>1.5</v>
      </c>
      <c r="H118" s="351">
        <f>G118*30</f>
        <v>45</v>
      </c>
      <c r="I118" s="352">
        <f>J118+K118+L118</f>
        <v>15</v>
      </c>
      <c r="J118" s="364"/>
      <c r="K118" s="364"/>
      <c r="L118" s="364">
        <v>15</v>
      </c>
      <c r="M118" s="353">
        <f>H118-I118</f>
        <v>30</v>
      </c>
      <c r="N118" s="25"/>
      <c r="O118" s="245"/>
      <c r="P118" s="27"/>
      <c r="Q118" s="45">
        <v>1</v>
      </c>
      <c r="R118" s="26"/>
      <c r="S118" s="27"/>
    </row>
    <row r="119" spans="1:19" ht="15.75">
      <c r="A119" s="60" t="s">
        <v>125</v>
      </c>
      <c r="B119" s="365" t="s">
        <v>123</v>
      </c>
      <c r="C119" s="366"/>
      <c r="D119" s="64"/>
      <c r="E119" s="64"/>
      <c r="F119" s="72"/>
      <c r="G119" s="367">
        <f aca="true" t="shared" si="5" ref="G119:M119">G120+G121</f>
        <v>3</v>
      </c>
      <c r="H119" s="368">
        <f t="shared" si="5"/>
        <v>90</v>
      </c>
      <c r="I119" s="71">
        <f t="shared" si="5"/>
        <v>43</v>
      </c>
      <c r="J119" s="64">
        <f t="shared" si="5"/>
        <v>26</v>
      </c>
      <c r="K119" s="64"/>
      <c r="L119" s="64">
        <f t="shared" si="5"/>
        <v>17</v>
      </c>
      <c r="M119" s="27">
        <f t="shared" si="5"/>
        <v>47</v>
      </c>
      <c r="N119" s="25"/>
      <c r="O119" s="245"/>
      <c r="P119" s="27"/>
      <c r="Q119" s="45"/>
      <c r="R119" s="26"/>
      <c r="S119" s="27"/>
    </row>
    <row r="120" spans="1:19" ht="15.75">
      <c r="A120" s="60" t="s">
        <v>312</v>
      </c>
      <c r="B120" s="365" t="s">
        <v>123</v>
      </c>
      <c r="C120" s="366"/>
      <c r="D120" s="64"/>
      <c r="E120" s="64"/>
      <c r="F120" s="72"/>
      <c r="G120" s="369">
        <v>1.5</v>
      </c>
      <c r="H120" s="370">
        <f>G120*30</f>
        <v>45</v>
      </c>
      <c r="I120" s="371">
        <f>J120+K120+L120</f>
        <v>27</v>
      </c>
      <c r="J120" s="270">
        <v>18</v>
      </c>
      <c r="K120" s="270"/>
      <c r="L120" s="270">
        <v>9</v>
      </c>
      <c r="M120" s="29">
        <f>H120-I120</f>
        <v>18</v>
      </c>
      <c r="N120" s="25"/>
      <c r="O120" s="245"/>
      <c r="P120" s="27"/>
      <c r="Q120" s="45"/>
      <c r="R120" s="26">
        <v>3</v>
      </c>
      <c r="S120" s="27"/>
    </row>
    <row r="121" spans="1:19" ht="15.75">
      <c r="A121" s="60" t="s">
        <v>313</v>
      </c>
      <c r="B121" s="365" t="s">
        <v>123</v>
      </c>
      <c r="C121" s="366"/>
      <c r="D121" s="64" t="s">
        <v>46</v>
      </c>
      <c r="E121" s="64"/>
      <c r="F121" s="72"/>
      <c r="G121" s="369">
        <v>1.5</v>
      </c>
      <c r="H121" s="370">
        <f>G121*30</f>
        <v>45</v>
      </c>
      <c r="I121" s="371">
        <f>J121+K121+L121</f>
        <v>16</v>
      </c>
      <c r="J121" s="270">
        <v>8</v>
      </c>
      <c r="K121" s="270"/>
      <c r="L121" s="270">
        <v>8</v>
      </c>
      <c r="M121" s="29">
        <f>H121-I121</f>
        <v>29</v>
      </c>
      <c r="N121" s="25"/>
      <c r="O121" s="245"/>
      <c r="P121" s="27"/>
      <c r="Q121" s="45"/>
      <c r="R121" s="26"/>
      <c r="S121" s="27">
        <v>2</v>
      </c>
    </row>
    <row r="122" spans="1:19" ht="15.75">
      <c r="A122" s="60" t="s">
        <v>250</v>
      </c>
      <c r="B122" s="365" t="s">
        <v>249</v>
      </c>
      <c r="C122" s="366"/>
      <c r="D122" s="64"/>
      <c r="E122" s="64"/>
      <c r="F122" s="72"/>
      <c r="G122" s="367">
        <f aca="true" t="shared" si="6" ref="G122:M122">G123+G124</f>
        <v>3</v>
      </c>
      <c r="H122" s="368">
        <f t="shared" si="6"/>
        <v>90</v>
      </c>
      <c r="I122" s="71">
        <f t="shared" si="6"/>
        <v>43</v>
      </c>
      <c r="J122" s="64">
        <f t="shared" si="6"/>
        <v>26</v>
      </c>
      <c r="K122" s="64">
        <f t="shared" si="6"/>
        <v>17</v>
      </c>
      <c r="L122" s="64"/>
      <c r="M122" s="27">
        <f t="shared" si="6"/>
        <v>47</v>
      </c>
      <c r="N122" s="25"/>
      <c r="O122" s="245"/>
      <c r="P122" s="27"/>
      <c r="Q122" s="45"/>
      <c r="R122" s="26"/>
      <c r="S122" s="27"/>
    </row>
    <row r="123" spans="1:19" ht="15.75">
      <c r="A123" s="60" t="s">
        <v>314</v>
      </c>
      <c r="B123" s="365" t="s">
        <v>249</v>
      </c>
      <c r="C123" s="366"/>
      <c r="D123" s="64"/>
      <c r="E123" s="64"/>
      <c r="F123" s="72"/>
      <c r="G123" s="369">
        <v>1.5</v>
      </c>
      <c r="H123" s="370">
        <f>G123*30</f>
        <v>45</v>
      </c>
      <c r="I123" s="371">
        <f>J123+K123+L123</f>
        <v>27</v>
      </c>
      <c r="J123" s="270">
        <v>18</v>
      </c>
      <c r="K123" s="270">
        <v>9</v>
      </c>
      <c r="L123" s="270"/>
      <c r="M123" s="29">
        <f>H123-I123</f>
        <v>18</v>
      </c>
      <c r="N123" s="25"/>
      <c r="O123" s="245"/>
      <c r="P123" s="27"/>
      <c r="Q123" s="45"/>
      <c r="R123" s="26">
        <v>3</v>
      </c>
      <c r="S123" s="27"/>
    </row>
    <row r="124" spans="1:19" ht="15.75">
      <c r="A124" s="60" t="s">
        <v>315</v>
      </c>
      <c r="B124" s="365" t="s">
        <v>249</v>
      </c>
      <c r="C124" s="366"/>
      <c r="D124" s="64" t="s">
        <v>46</v>
      </c>
      <c r="E124" s="64"/>
      <c r="F124" s="72"/>
      <c r="G124" s="369">
        <v>1.5</v>
      </c>
      <c r="H124" s="370">
        <f>G124*30</f>
        <v>45</v>
      </c>
      <c r="I124" s="371">
        <f>J124+K124+L124</f>
        <v>16</v>
      </c>
      <c r="J124" s="270">
        <v>8</v>
      </c>
      <c r="K124" s="270">
        <v>8</v>
      </c>
      <c r="L124" s="270"/>
      <c r="M124" s="29">
        <f>H124-I124</f>
        <v>29</v>
      </c>
      <c r="N124" s="25"/>
      <c r="O124" s="245"/>
      <c r="P124" s="27"/>
      <c r="Q124" s="45"/>
      <c r="R124" s="26"/>
      <c r="S124" s="27">
        <v>2</v>
      </c>
    </row>
    <row r="125" spans="1:19" ht="31.5">
      <c r="A125" s="60" t="s">
        <v>251</v>
      </c>
      <c r="B125" s="372" t="s">
        <v>143</v>
      </c>
      <c r="C125" s="25"/>
      <c r="D125" s="26"/>
      <c r="E125" s="26"/>
      <c r="F125" s="356"/>
      <c r="G125" s="46">
        <f>G126+G127+G128</f>
        <v>11</v>
      </c>
      <c r="H125" s="44">
        <f>H126+H127+H128</f>
        <v>330</v>
      </c>
      <c r="I125" s="45"/>
      <c r="J125" s="26"/>
      <c r="K125" s="26"/>
      <c r="L125" s="26"/>
      <c r="M125" s="27"/>
      <c r="N125" s="25"/>
      <c r="O125" s="245"/>
      <c r="P125" s="27"/>
      <c r="Q125" s="45"/>
      <c r="R125" s="26"/>
      <c r="S125" s="27"/>
    </row>
    <row r="126" spans="1:19" ht="15.75">
      <c r="A126" s="60"/>
      <c r="B126" s="373" t="s">
        <v>104</v>
      </c>
      <c r="C126" s="25"/>
      <c r="D126" s="26"/>
      <c r="E126" s="26"/>
      <c r="F126" s="356"/>
      <c r="G126" s="46">
        <v>5</v>
      </c>
      <c r="H126" s="44">
        <f aca="true" t="shared" si="7" ref="H126:H135">G126*30</f>
        <v>150</v>
      </c>
      <c r="I126" s="45"/>
      <c r="J126" s="26"/>
      <c r="K126" s="26"/>
      <c r="L126" s="26"/>
      <c r="M126" s="27"/>
      <c r="N126" s="25"/>
      <c r="O126" s="245"/>
      <c r="P126" s="27"/>
      <c r="Q126" s="45"/>
      <c r="R126" s="26"/>
      <c r="S126" s="27"/>
    </row>
    <row r="127" spans="1:19" ht="31.5">
      <c r="A127" s="60" t="s">
        <v>252</v>
      </c>
      <c r="B127" s="372" t="s">
        <v>132</v>
      </c>
      <c r="C127" s="25">
        <v>3</v>
      </c>
      <c r="D127" s="26"/>
      <c r="E127" s="26"/>
      <c r="F127" s="356"/>
      <c r="G127" s="357">
        <v>4.5</v>
      </c>
      <c r="H127" s="351">
        <f t="shared" si="7"/>
        <v>135</v>
      </c>
      <c r="I127" s="352">
        <f>J127+K127+L127</f>
        <v>60</v>
      </c>
      <c r="J127" s="43">
        <v>30</v>
      </c>
      <c r="K127" s="43">
        <v>15</v>
      </c>
      <c r="L127" s="43">
        <v>15</v>
      </c>
      <c r="M127" s="29">
        <f>H127-I127</f>
        <v>75</v>
      </c>
      <c r="N127" s="25"/>
      <c r="O127" s="245"/>
      <c r="P127" s="27"/>
      <c r="Q127" s="45">
        <v>4</v>
      </c>
      <c r="R127" s="26"/>
      <c r="S127" s="27"/>
    </row>
    <row r="128" spans="1:19" ht="31.5">
      <c r="A128" s="60" t="s">
        <v>253</v>
      </c>
      <c r="B128" s="31" t="s">
        <v>133</v>
      </c>
      <c r="C128" s="25"/>
      <c r="D128" s="26"/>
      <c r="E128" s="26"/>
      <c r="F128" s="27">
        <v>3</v>
      </c>
      <c r="G128" s="357">
        <v>1.5</v>
      </c>
      <c r="H128" s="351">
        <f t="shared" si="7"/>
        <v>45</v>
      </c>
      <c r="I128" s="352">
        <f>J128+K128+L128</f>
        <v>15</v>
      </c>
      <c r="J128" s="43"/>
      <c r="K128" s="43"/>
      <c r="L128" s="43">
        <v>15</v>
      </c>
      <c r="M128" s="353">
        <f>H128-I128</f>
        <v>30</v>
      </c>
      <c r="N128" s="25"/>
      <c r="O128" s="245"/>
      <c r="P128" s="27"/>
      <c r="Q128" s="45">
        <v>1</v>
      </c>
      <c r="R128" s="26"/>
      <c r="S128" s="27"/>
    </row>
    <row r="129" spans="1:19" ht="15.75">
      <c r="A129" s="60" t="s">
        <v>257</v>
      </c>
      <c r="B129" s="374" t="s">
        <v>352</v>
      </c>
      <c r="C129" s="25"/>
      <c r="D129" s="26"/>
      <c r="E129" s="26"/>
      <c r="F129" s="27"/>
      <c r="G129" s="46">
        <f>G130+G131</f>
        <v>7.5</v>
      </c>
      <c r="H129" s="44">
        <f>H130+H131</f>
        <v>225</v>
      </c>
      <c r="I129" s="352"/>
      <c r="J129" s="43"/>
      <c r="K129" s="43"/>
      <c r="L129" s="43"/>
      <c r="M129" s="353"/>
      <c r="N129" s="25"/>
      <c r="O129" s="245"/>
      <c r="P129" s="27"/>
      <c r="Q129" s="45"/>
      <c r="R129" s="26"/>
      <c r="S129" s="27"/>
    </row>
    <row r="130" spans="1:19" ht="15.75">
      <c r="A130" s="60"/>
      <c r="B130" s="375" t="s">
        <v>104</v>
      </c>
      <c r="C130" s="25"/>
      <c r="D130" s="26"/>
      <c r="E130" s="26"/>
      <c r="F130" s="27"/>
      <c r="G130" s="46">
        <v>4.5</v>
      </c>
      <c r="H130" s="44">
        <f t="shared" si="7"/>
        <v>135</v>
      </c>
      <c r="I130" s="352"/>
      <c r="J130" s="43"/>
      <c r="K130" s="43"/>
      <c r="L130" s="43"/>
      <c r="M130" s="353"/>
      <c r="N130" s="25"/>
      <c r="O130" s="245"/>
      <c r="P130" s="27"/>
      <c r="Q130" s="45"/>
      <c r="R130" s="26"/>
      <c r="S130" s="27"/>
    </row>
    <row r="131" spans="1:19" ht="15.75">
      <c r="A131" s="60" t="s">
        <v>329</v>
      </c>
      <c r="B131" s="375" t="s">
        <v>74</v>
      </c>
      <c r="C131" s="25"/>
      <c r="D131" s="26">
        <v>3</v>
      </c>
      <c r="E131" s="26"/>
      <c r="F131" s="27"/>
      <c r="G131" s="357">
        <v>3</v>
      </c>
      <c r="H131" s="351">
        <f t="shared" si="7"/>
        <v>90</v>
      </c>
      <c r="I131" s="352">
        <f>J131+K131+L131</f>
        <v>30</v>
      </c>
      <c r="J131" s="43">
        <v>15</v>
      </c>
      <c r="K131" s="43"/>
      <c r="L131" s="43">
        <v>15</v>
      </c>
      <c r="M131" s="353">
        <f>H131-I131</f>
        <v>60</v>
      </c>
      <c r="N131" s="25"/>
      <c r="O131" s="245"/>
      <c r="P131" s="27"/>
      <c r="Q131" s="45">
        <v>2</v>
      </c>
      <c r="R131" s="26"/>
      <c r="S131" s="27"/>
    </row>
    <row r="132" spans="1:19" ht="15.75">
      <c r="A132" s="60" t="s">
        <v>259</v>
      </c>
      <c r="B132" s="376" t="s">
        <v>190</v>
      </c>
      <c r="C132" s="366" t="s">
        <v>45</v>
      </c>
      <c r="D132" s="64"/>
      <c r="E132" s="64"/>
      <c r="F132" s="377"/>
      <c r="G132" s="369">
        <v>3</v>
      </c>
      <c r="H132" s="370">
        <f t="shared" si="7"/>
        <v>90</v>
      </c>
      <c r="I132" s="352">
        <f>J132+K132+L132</f>
        <v>45</v>
      </c>
      <c r="J132" s="270">
        <v>27</v>
      </c>
      <c r="K132" s="270">
        <v>18</v>
      </c>
      <c r="L132" s="270"/>
      <c r="M132" s="353">
        <f>H132-I132</f>
        <v>45</v>
      </c>
      <c r="N132" s="25"/>
      <c r="O132" s="245"/>
      <c r="P132" s="27"/>
      <c r="Q132" s="45"/>
      <c r="R132" s="26">
        <v>5</v>
      </c>
      <c r="S132" s="27"/>
    </row>
    <row r="133" spans="1:19" ht="15.75">
      <c r="A133" s="60" t="s">
        <v>258</v>
      </c>
      <c r="B133" s="375" t="s">
        <v>331</v>
      </c>
      <c r="C133" s="366"/>
      <c r="D133" s="64"/>
      <c r="E133" s="64"/>
      <c r="F133" s="377"/>
      <c r="G133" s="367">
        <f>G134+G135</f>
        <v>3</v>
      </c>
      <c r="H133" s="368">
        <f>H134+H135</f>
        <v>90</v>
      </c>
      <c r="I133" s="71">
        <f>I134+I135</f>
        <v>43</v>
      </c>
      <c r="J133" s="64">
        <f>J134+J135</f>
        <v>26</v>
      </c>
      <c r="K133" s="64"/>
      <c r="L133" s="64">
        <f>L134+L135</f>
        <v>17</v>
      </c>
      <c r="M133" s="72">
        <f>M134+M135</f>
        <v>47</v>
      </c>
      <c r="N133" s="25"/>
      <c r="O133" s="245"/>
      <c r="P133" s="27"/>
      <c r="Q133" s="45"/>
      <c r="R133" s="26"/>
      <c r="S133" s="27"/>
    </row>
    <row r="134" spans="1:19" ht="15.75">
      <c r="A134" s="60" t="s">
        <v>325</v>
      </c>
      <c r="B134" s="375" t="s">
        <v>331</v>
      </c>
      <c r="C134" s="366"/>
      <c r="D134" s="64"/>
      <c r="E134" s="64"/>
      <c r="F134" s="377"/>
      <c r="G134" s="369">
        <v>1.5</v>
      </c>
      <c r="H134" s="370">
        <f t="shared" si="7"/>
        <v>45</v>
      </c>
      <c r="I134" s="371">
        <f>J134+K134+L134</f>
        <v>27</v>
      </c>
      <c r="J134" s="270">
        <v>18</v>
      </c>
      <c r="K134" s="270"/>
      <c r="L134" s="270">
        <v>9</v>
      </c>
      <c r="M134" s="378">
        <f>H134-I134</f>
        <v>18</v>
      </c>
      <c r="N134" s="25"/>
      <c r="O134" s="245"/>
      <c r="P134" s="27"/>
      <c r="Q134" s="45"/>
      <c r="R134" s="26">
        <v>3</v>
      </c>
      <c r="S134" s="27"/>
    </row>
    <row r="135" spans="1:19" ht="15.75">
      <c r="A135" s="60" t="s">
        <v>330</v>
      </c>
      <c r="B135" s="375" t="s">
        <v>331</v>
      </c>
      <c r="C135" s="366"/>
      <c r="D135" s="64" t="s">
        <v>46</v>
      </c>
      <c r="E135" s="64"/>
      <c r="F135" s="377"/>
      <c r="G135" s="369">
        <v>1.5</v>
      </c>
      <c r="H135" s="370">
        <f t="shared" si="7"/>
        <v>45</v>
      </c>
      <c r="I135" s="371">
        <f>J135+K135+L135</f>
        <v>16</v>
      </c>
      <c r="J135" s="270">
        <v>8</v>
      </c>
      <c r="K135" s="270"/>
      <c r="L135" s="270">
        <v>8</v>
      </c>
      <c r="M135" s="378">
        <f>H135-I135</f>
        <v>29</v>
      </c>
      <c r="N135" s="25"/>
      <c r="O135" s="245"/>
      <c r="P135" s="27"/>
      <c r="Q135" s="45"/>
      <c r="R135" s="26"/>
      <c r="S135" s="27">
        <v>2</v>
      </c>
    </row>
    <row r="136" spans="1:19" ht="31.5">
      <c r="A136" s="60" t="s">
        <v>260</v>
      </c>
      <c r="B136" s="375" t="s">
        <v>142</v>
      </c>
      <c r="C136" s="25"/>
      <c r="D136" s="26"/>
      <c r="E136" s="26"/>
      <c r="F136" s="27"/>
      <c r="G136" s="46">
        <f>G137+G138</f>
        <v>9.5</v>
      </c>
      <c r="H136" s="44">
        <f>H137+H138</f>
        <v>285</v>
      </c>
      <c r="I136" s="45"/>
      <c r="J136" s="26"/>
      <c r="K136" s="26"/>
      <c r="L136" s="26"/>
      <c r="M136" s="26"/>
      <c r="N136" s="25"/>
      <c r="O136" s="245"/>
      <c r="P136" s="27"/>
      <c r="Q136" s="45"/>
      <c r="R136" s="26"/>
      <c r="S136" s="27"/>
    </row>
    <row r="137" spans="1:19" ht="15.75">
      <c r="A137" s="60"/>
      <c r="B137" s="375" t="s">
        <v>104</v>
      </c>
      <c r="C137" s="25"/>
      <c r="D137" s="26"/>
      <c r="E137" s="26"/>
      <c r="F137" s="27"/>
      <c r="G137" s="46">
        <v>5</v>
      </c>
      <c r="H137" s="44">
        <f>G137*30</f>
        <v>150</v>
      </c>
      <c r="I137" s="45"/>
      <c r="J137" s="26"/>
      <c r="K137" s="26"/>
      <c r="L137" s="26"/>
      <c r="M137" s="356"/>
      <c r="N137" s="25"/>
      <c r="O137" s="245"/>
      <c r="P137" s="27"/>
      <c r="Q137" s="45"/>
      <c r="R137" s="26"/>
      <c r="S137" s="27"/>
    </row>
    <row r="138" spans="1:19" ht="15.75">
      <c r="A138" s="60" t="s">
        <v>261</v>
      </c>
      <c r="B138" s="375" t="s">
        <v>74</v>
      </c>
      <c r="C138" s="25">
        <v>3</v>
      </c>
      <c r="D138" s="26"/>
      <c r="E138" s="26"/>
      <c r="F138" s="27"/>
      <c r="G138" s="357">
        <v>4.5</v>
      </c>
      <c r="H138" s="351">
        <f>G138*30</f>
        <v>135</v>
      </c>
      <c r="I138" s="352">
        <f>J138+K138+L138</f>
        <v>60</v>
      </c>
      <c r="J138" s="43">
        <v>30</v>
      </c>
      <c r="K138" s="43">
        <v>15</v>
      </c>
      <c r="L138" s="43">
        <v>15</v>
      </c>
      <c r="M138" s="353">
        <f>H138-I138</f>
        <v>75</v>
      </c>
      <c r="N138" s="25"/>
      <c r="O138" s="245"/>
      <c r="P138" s="27"/>
      <c r="Q138" s="45">
        <v>4</v>
      </c>
      <c r="R138" s="26"/>
      <c r="S138" s="27"/>
    </row>
    <row r="139" spans="1:19" ht="15.75">
      <c r="A139" s="60" t="s">
        <v>262</v>
      </c>
      <c r="B139" s="375" t="s">
        <v>263</v>
      </c>
      <c r="C139" s="25" t="s">
        <v>45</v>
      </c>
      <c r="D139" s="26"/>
      <c r="E139" s="26"/>
      <c r="F139" s="27"/>
      <c r="G139" s="357">
        <v>3</v>
      </c>
      <c r="H139" s="351">
        <f>G139*30</f>
        <v>90</v>
      </c>
      <c r="I139" s="352">
        <f>J139+K139+L139</f>
        <v>45</v>
      </c>
      <c r="J139" s="43">
        <v>18</v>
      </c>
      <c r="K139" s="43">
        <v>9</v>
      </c>
      <c r="L139" s="43">
        <v>18</v>
      </c>
      <c r="M139" s="353">
        <f>H139-I139</f>
        <v>45</v>
      </c>
      <c r="N139" s="25"/>
      <c r="O139" s="245"/>
      <c r="P139" s="27"/>
      <c r="Q139" s="45"/>
      <c r="R139" s="26">
        <v>5</v>
      </c>
      <c r="S139" s="27"/>
    </row>
    <row r="140" spans="1:19" ht="15.75">
      <c r="A140" s="60" t="s">
        <v>264</v>
      </c>
      <c r="B140" s="375" t="s">
        <v>141</v>
      </c>
      <c r="C140" s="25"/>
      <c r="D140" s="26"/>
      <c r="E140" s="26"/>
      <c r="F140" s="27"/>
      <c r="G140" s="62">
        <f>G141+G142+G143+G144+G145+G146</f>
        <v>22</v>
      </c>
      <c r="H140" s="44">
        <f>H141+H142+H143+H144+H145+H146</f>
        <v>660</v>
      </c>
      <c r="I140" s="352"/>
      <c r="J140" s="43"/>
      <c r="K140" s="43"/>
      <c r="L140" s="43"/>
      <c r="M140" s="353"/>
      <c r="N140" s="25"/>
      <c r="O140" s="245"/>
      <c r="P140" s="27"/>
      <c r="Q140" s="45"/>
      <c r="R140" s="26"/>
      <c r="S140" s="27"/>
    </row>
    <row r="141" spans="1:19" ht="15.75">
      <c r="A141" s="44"/>
      <c r="B141" s="375" t="s">
        <v>104</v>
      </c>
      <c r="C141" s="25"/>
      <c r="D141" s="26"/>
      <c r="E141" s="26"/>
      <c r="F141" s="27"/>
      <c r="G141" s="62">
        <v>11.5</v>
      </c>
      <c r="H141" s="44">
        <f aca="true" t="shared" si="8" ref="H141:H146">G141*30</f>
        <v>345</v>
      </c>
      <c r="I141" s="45"/>
      <c r="J141" s="26"/>
      <c r="K141" s="26"/>
      <c r="L141" s="26"/>
      <c r="M141" s="356"/>
      <c r="N141" s="25"/>
      <c r="O141" s="245"/>
      <c r="P141" s="27"/>
      <c r="Q141" s="45"/>
      <c r="R141" s="26"/>
      <c r="S141" s="27"/>
    </row>
    <row r="142" spans="1:19" ht="15.75">
      <c r="A142" s="44" t="s">
        <v>265</v>
      </c>
      <c r="B142" s="375" t="s">
        <v>128</v>
      </c>
      <c r="C142" s="25"/>
      <c r="D142" s="26" t="s">
        <v>232</v>
      </c>
      <c r="E142" s="26"/>
      <c r="F142" s="27"/>
      <c r="G142" s="63">
        <v>1.5</v>
      </c>
      <c r="H142" s="351">
        <f t="shared" si="8"/>
        <v>45</v>
      </c>
      <c r="I142" s="352">
        <f>J142+K142+L142</f>
        <v>27</v>
      </c>
      <c r="J142" s="43">
        <v>18</v>
      </c>
      <c r="K142" s="43"/>
      <c r="L142" s="43">
        <v>9</v>
      </c>
      <c r="M142" s="353">
        <f>H142-I142</f>
        <v>18</v>
      </c>
      <c r="N142" s="25"/>
      <c r="O142" s="245"/>
      <c r="P142" s="27">
        <v>3</v>
      </c>
      <c r="Q142" s="45"/>
      <c r="R142" s="26"/>
      <c r="S142" s="27"/>
    </row>
    <row r="143" spans="1:19" ht="15.75">
      <c r="A143" s="44" t="s">
        <v>266</v>
      </c>
      <c r="B143" s="375" t="s">
        <v>128</v>
      </c>
      <c r="C143" s="25">
        <v>3</v>
      </c>
      <c r="D143" s="26"/>
      <c r="E143" s="26"/>
      <c r="F143" s="27"/>
      <c r="G143" s="63">
        <v>4.5</v>
      </c>
      <c r="H143" s="351">
        <f t="shared" si="8"/>
        <v>135</v>
      </c>
      <c r="I143" s="352">
        <f>J143+K143+L143</f>
        <v>60</v>
      </c>
      <c r="J143" s="43">
        <v>30</v>
      </c>
      <c r="K143" s="43">
        <v>15</v>
      </c>
      <c r="L143" s="43">
        <v>15</v>
      </c>
      <c r="M143" s="353">
        <f>H143-I143</f>
        <v>75</v>
      </c>
      <c r="N143" s="25"/>
      <c r="O143" s="245"/>
      <c r="P143" s="27"/>
      <c r="Q143" s="45">
        <v>4</v>
      </c>
      <c r="R143" s="26"/>
      <c r="S143" s="27"/>
    </row>
    <row r="144" spans="1:19" ht="15.75">
      <c r="A144" s="44" t="s">
        <v>267</v>
      </c>
      <c r="B144" s="375" t="s">
        <v>128</v>
      </c>
      <c r="C144" s="25"/>
      <c r="D144" s="26"/>
      <c r="E144" s="26"/>
      <c r="F144" s="27"/>
      <c r="G144" s="63">
        <v>1.5</v>
      </c>
      <c r="H144" s="351">
        <f t="shared" si="8"/>
        <v>45</v>
      </c>
      <c r="I144" s="352">
        <f>J144+K144+L144</f>
        <v>27</v>
      </c>
      <c r="J144" s="43">
        <v>18</v>
      </c>
      <c r="K144" s="43"/>
      <c r="L144" s="43">
        <v>9</v>
      </c>
      <c r="M144" s="353">
        <f>H144-I144</f>
        <v>18</v>
      </c>
      <c r="N144" s="25"/>
      <c r="O144" s="245"/>
      <c r="P144" s="27"/>
      <c r="Q144" s="45"/>
      <c r="R144" s="26">
        <v>3</v>
      </c>
      <c r="S144" s="27"/>
    </row>
    <row r="145" spans="1:19" ht="15.75">
      <c r="A145" s="44" t="s">
        <v>268</v>
      </c>
      <c r="B145" s="375" t="s">
        <v>128</v>
      </c>
      <c r="C145" s="25" t="s">
        <v>46</v>
      </c>
      <c r="D145" s="26"/>
      <c r="E145" s="26"/>
      <c r="F145" s="27"/>
      <c r="G145" s="63">
        <v>1.5</v>
      </c>
      <c r="H145" s="351">
        <f t="shared" si="8"/>
        <v>45</v>
      </c>
      <c r="I145" s="352">
        <f>J145+K145+L145</f>
        <v>24</v>
      </c>
      <c r="J145" s="43">
        <v>16</v>
      </c>
      <c r="K145" s="43"/>
      <c r="L145" s="43">
        <v>8</v>
      </c>
      <c r="M145" s="353">
        <f>H145-I145</f>
        <v>21</v>
      </c>
      <c r="N145" s="25"/>
      <c r="O145" s="245"/>
      <c r="P145" s="27"/>
      <c r="Q145" s="45"/>
      <c r="R145" s="26"/>
      <c r="S145" s="27">
        <v>3</v>
      </c>
    </row>
    <row r="146" spans="1:19" ht="31.5">
      <c r="A146" s="44" t="s">
        <v>360</v>
      </c>
      <c r="B146" s="375" t="s">
        <v>129</v>
      </c>
      <c r="C146" s="25"/>
      <c r="D146" s="26"/>
      <c r="E146" s="26"/>
      <c r="F146" s="27" t="s">
        <v>45</v>
      </c>
      <c r="G146" s="63">
        <v>1.5</v>
      </c>
      <c r="H146" s="351">
        <f t="shared" si="8"/>
        <v>45</v>
      </c>
      <c r="I146" s="352">
        <f>J146+K146+L146</f>
        <v>18</v>
      </c>
      <c r="J146" s="43"/>
      <c r="K146" s="43"/>
      <c r="L146" s="43">
        <v>18</v>
      </c>
      <c r="M146" s="353">
        <f>H146-I146</f>
        <v>27</v>
      </c>
      <c r="N146" s="25"/>
      <c r="O146" s="245"/>
      <c r="P146" s="27"/>
      <c r="Q146" s="45"/>
      <c r="R146" s="26">
        <v>2</v>
      </c>
      <c r="S146" s="27"/>
    </row>
    <row r="147" spans="1:19" ht="31.5">
      <c r="A147" s="60" t="s">
        <v>269</v>
      </c>
      <c r="B147" s="375" t="s">
        <v>157</v>
      </c>
      <c r="C147" s="25"/>
      <c r="D147" s="26"/>
      <c r="E147" s="26"/>
      <c r="F147" s="27"/>
      <c r="G147" s="62">
        <f>G148+G149</f>
        <v>8</v>
      </c>
      <c r="H147" s="44">
        <f>H148+H149</f>
        <v>240</v>
      </c>
      <c r="I147" s="352"/>
      <c r="J147" s="43"/>
      <c r="K147" s="43"/>
      <c r="L147" s="43"/>
      <c r="M147" s="353"/>
      <c r="N147" s="25"/>
      <c r="O147" s="245"/>
      <c r="P147" s="27"/>
      <c r="Q147" s="45"/>
      <c r="R147" s="26"/>
      <c r="S147" s="27"/>
    </row>
    <row r="148" spans="1:19" ht="15.75">
      <c r="A148" s="60"/>
      <c r="B148" s="375" t="s">
        <v>104</v>
      </c>
      <c r="C148" s="25"/>
      <c r="D148" s="26"/>
      <c r="E148" s="26"/>
      <c r="F148" s="27"/>
      <c r="G148" s="62">
        <v>6.5</v>
      </c>
      <c r="H148" s="44">
        <f>G148*30</f>
        <v>195</v>
      </c>
      <c r="I148" s="352"/>
      <c r="J148" s="43"/>
      <c r="K148" s="43"/>
      <c r="L148" s="43"/>
      <c r="M148" s="353"/>
      <c r="N148" s="25"/>
      <c r="O148" s="245"/>
      <c r="P148" s="27"/>
      <c r="Q148" s="45"/>
      <c r="R148" s="26"/>
      <c r="S148" s="27"/>
    </row>
    <row r="149" spans="1:19" ht="15.75">
      <c r="A149" s="60" t="s">
        <v>270</v>
      </c>
      <c r="B149" s="375" t="s">
        <v>74</v>
      </c>
      <c r="C149" s="25"/>
      <c r="D149" s="26" t="s">
        <v>232</v>
      </c>
      <c r="E149" s="26"/>
      <c r="F149" s="27"/>
      <c r="G149" s="63">
        <v>1.5</v>
      </c>
      <c r="H149" s="351">
        <f>G149*30</f>
        <v>45</v>
      </c>
      <c r="I149" s="352">
        <f>J149+K149+L149</f>
        <v>27</v>
      </c>
      <c r="J149" s="43">
        <v>18</v>
      </c>
      <c r="K149" s="43">
        <v>9</v>
      </c>
      <c r="L149" s="43"/>
      <c r="M149" s="353">
        <f>H149-I149</f>
        <v>18</v>
      </c>
      <c r="N149" s="25"/>
      <c r="O149" s="245"/>
      <c r="P149" s="27">
        <v>3</v>
      </c>
      <c r="Q149" s="45"/>
      <c r="R149" s="26"/>
      <c r="S149" s="27"/>
    </row>
    <row r="150" spans="1:19" ht="31.5">
      <c r="A150" s="60" t="s">
        <v>275</v>
      </c>
      <c r="B150" s="375" t="s">
        <v>272</v>
      </c>
      <c r="C150" s="25"/>
      <c r="D150" s="26"/>
      <c r="E150" s="26"/>
      <c r="F150" s="27"/>
      <c r="G150" s="62">
        <f>G151+G152</f>
        <v>3</v>
      </c>
      <c r="H150" s="44">
        <f>H151+H152</f>
        <v>90</v>
      </c>
      <c r="I150" s="45">
        <f>I151+I152</f>
        <v>51</v>
      </c>
      <c r="J150" s="26">
        <f>J151+J152</f>
        <v>17</v>
      </c>
      <c r="K150" s="26">
        <f>K151+K152</f>
        <v>34</v>
      </c>
      <c r="L150" s="26"/>
      <c r="M150" s="356">
        <f>M151+M152</f>
        <v>39</v>
      </c>
      <c r="N150" s="25"/>
      <c r="O150" s="245"/>
      <c r="P150" s="27"/>
      <c r="Q150" s="45"/>
      <c r="R150" s="26"/>
      <c r="S150" s="27"/>
    </row>
    <row r="151" spans="1:19" ht="31.5">
      <c r="A151" s="60" t="s">
        <v>304</v>
      </c>
      <c r="B151" s="375" t="s">
        <v>272</v>
      </c>
      <c r="C151" s="25"/>
      <c r="D151" s="26"/>
      <c r="E151" s="26"/>
      <c r="F151" s="27"/>
      <c r="G151" s="63">
        <v>1.5</v>
      </c>
      <c r="H151" s="351">
        <f>G151*30</f>
        <v>45</v>
      </c>
      <c r="I151" s="352">
        <f>J151+K151+L151</f>
        <v>27</v>
      </c>
      <c r="J151" s="43">
        <v>9</v>
      </c>
      <c r="K151" s="43">
        <v>18</v>
      </c>
      <c r="L151" s="43"/>
      <c r="M151" s="353">
        <f>H151-I151</f>
        <v>18</v>
      </c>
      <c r="N151" s="25"/>
      <c r="O151" s="245"/>
      <c r="P151" s="27"/>
      <c r="Q151" s="45"/>
      <c r="R151" s="26">
        <v>3</v>
      </c>
      <c r="S151" s="27"/>
    </row>
    <row r="152" spans="1:19" ht="31.5">
      <c r="A152" s="60" t="s">
        <v>305</v>
      </c>
      <c r="B152" s="375" t="s">
        <v>272</v>
      </c>
      <c r="C152" s="25" t="s">
        <v>46</v>
      </c>
      <c r="D152" s="26"/>
      <c r="E152" s="26"/>
      <c r="F152" s="27"/>
      <c r="G152" s="63">
        <v>1.5</v>
      </c>
      <c r="H152" s="351">
        <f aca="true" t="shared" si="9" ref="H152:H161">G152*30</f>
        <v>45</v>
      </c>
      <c r="I152" s="352">
        <f aca="true" t="shared" si="10" ref="I152:I161">J152+K152+L152</f>
        <v>24</v>
      </c>
      <c r="J152" s="43">
        <v>8</v>
      </c>
      <c r="K152" s="43">
        <v>16</v>
      </c>
      <c r="L152" s="43"/>
      <c r="M152" s="353">
        <f aca="true" t="shared" si="11" ref="M152:M161">H152-I152</f>
        <v>21</v>
      </c>
      <c r="N152" s="25"/>
      <c r="O152" s="245"/>
      <c r="P152" s="27"/>
      <c r="Q152" s="45"/>
      <c r="R152" s="26"/>
      <c r="S152" s="27">
        <v>3</v>
      </c>
    </row>
    <row r="153" spans="1:19" ht="31.5">
      <c r="A153" s="60" t="s">
        <v>276</v>
      </c>
      <c r="B153" s="375" t="s">
        <v>274</v>
      </c>
      <c r="C153" s="25"/>
      <c r="D153" s="26"/>
      <c r="E153" s="26"/>
      <c r="F153" s="27"/>
      <c r="G153" s="62">
        <f aca="true" t="shared" si="12" ref="G153:M153">G154+G155</f>
        <v>3</v>
      </c>
      <c r="H153" s="44">
        <f t="shared" si="12"/>
        <v>90</v>
      </c>
      <c r="I153" s="45">
        <f t="shared" si="12"/>
        <v>51</v>
      </c>
      <c r="J153" s="26">
        <f t="shared" si="12"/>
        <v>17</v>
      </c>
      <c r="K153" s="26">
        <f t="shared" si="12"/>
        <v>0</v>
      </c>
      <c r="L153" s="26">
        <f t="shared" si="12"/>
        <v>34</v>
      </c>
      <c r="M153" s="356">
        <f t="shared" si="12"/>
        <v>39</v>
      </c>
      <c r="N153" s="25"/>
      <c r="O153" s="245"/>
      <c r="P153" s="27"/>
      <c r="Q153" s="45"/>
      <c r="R153" s="26"/>
      <c r="S153" s="27"/>
    </row>
    <row r="154" spans="1:19" ht="31.5">
      <c r="A154" s="60" t="s">
        <v>306</v>
      </c>
      <c r="B154" s="375" t="s">
        <v>274</v>
      </c>
      <c r="C154" s="25"/>
      <c r="D154" s="26"/>
      <c r="E154" s="26"/>
      <c r="F154" s="27"/>
      <c r="G154" s="63">
        <v>1.5</v>
      </c>
      <c r="H154" s="351">
        <f t="shared" si="9"/>
        <v>45</v>
      </c>
      <c r="I154" s="352">
        <f t="shared" si="10"/>
        <v>27</v>
      </c>
      <c r="J154" s="43">
        <v>9</v>
      </c>
      <c r="K154" s="43"/>
      <c r="L154" s="43">
        <v>18</v>
      </c>
      <c r="M154" s="353">
        <f t="shared" si="11"/>
        <v>18</v>
      </c>
      <c r="N154" s="25"/>
      <c r="O154" s="245"/>
      <c r="P154" s="27"/>
      <c r="Q154" s="45"/>
      <c r="R154" s="26">
        <v>3</v>
      </c>
      <c r="S154" s="27"/>
    </row>
    <row r="155" spans="1:19" ht="31.5">
      <c r="A155" s="60" t="s">
        <v>307</v>
      </c>
      <c r="B155" s="375" t="s">
        <v>274</v>
      </c>
      <c r="C155" s="25" t="s">
        <v>46</v>
      </c>
      <c r="D155" s="26"/>
      <c r="E155" s="26"/>
      <c r="F155" s="27"/>
      <c r="G155" s="63">
        <v>1.5</v>
      </c>
      <c r="H155" s="351">
        <f t="shared" si="9"/>
        <v>45</v>
      </c>
      <c r="I155" s="352">
        <f t="shared" si="10"/>
        <v>24</v>
      </c>
      <c r="J155" s="43">
        <v>8</v>
      </c>
      <c r="K155" s="43"/>
      <c r="L155" s="43">
        <v>16</v>
      </c>
      <c r="M155" s="353">
        <f t="shared" si="11"/>
        <v>21</v>
      </c>
      <c r="N155" s="25"/>
      <c r="O155" s="245"/>
      <c r="P155" s="27"/>
      <c r="Q155" s="45"/>
      <c r="R155" s="26"/>
      <c r="S155" s="27">
        <v>3</v>
      </c>
    </row>
    <row r="156" spans="1:19" ht="31.5">
      <c r="A156" s="60" t="s">
        <v>277</v>
      </c>
      <c r="B156" s="375" t="s">
        <v>273</v>
      </c>
      <c r="C156" s="25"/>
      <c r="D156" s="26"/>
      <c r="E156" s="26"/>
      <c r="F156" s="27"/>
      <c r="G156" s="62">
        <f>G157+G158</f>
        <v>3</v>
      </c>
      <c r="H156" s="44">
        <f>H157+H158</f>
        <v>90</v>
      </c>
      <c r="I156" s="45">
        <f>I157+I158</f>
        <v>51</v>
      </c>
      <c r="J156" s="26">
        <f>J157+J158</f>
        <v>17</v>
      </c>
      <c r="K156" s="26">
        <f>K157+K158</f>
        <v>34</v>
      </c>
      <c r="L156" s="26"/>
      <c r="M156" s="356">
        <f>M157+M158</f>
        <v>39</v>
      </c>
      <c r="N156" s="25"/>
      <c r="O156" s="245"/>
      <c r="P156" s="27"/>
      <c r="Q156" s="45"/>
      <c r="R156" s="26"/>
      <c r="S156" s="27"/>
    </row>
    <row r="157" spans="1:19" ht="31.5">
      <c r="A157" s="60" t="s">
        <v>308</v>
      </c>
      <c r="B157" s="375" t="s">
        <v>273</v>
      </c>
      <c r="C157" s="25"/>
      <c r="D157" s="26"/>
      <c r="E157" s="26"/>
      <c r="F157" s="27"/>
      <c r="G157" s="63">
        <v>1.5</v>
      </c>
      <c r="H157" s="351">
        <f t="shared" si="9"/>
        <v>45</v>
      </c>
      <c r="I157" s="352">
        <f t="shared" si="10"/>
        <v>27</v>
      </c>
      <c r="J157" s="43">
        <v>9</v>
      </c>
      <c r="K157" s="43">
        <v>18</v>
      </c>
      <c r="L157" s="43"/>
      <c r="M157" s="353">
        <f t="shared" si="11"/>
        <v>18</v>
      </c>
      <c r="N157" s="25"/>
      <c r="O157" s="245"/>
      <c r="P157" s="27"/>
      <c r="Q157" s="45"/>
      <c r="R157" s="26">
        <v>3</v>
      </c>
      <c r="S157" s="27"/>
    </row>
    <row r="158" spans="1:19" ht="31.5">
      <c r="A158" s="60" t="s">
        <v>309</v>
      </c>
      <c r="B158" s="375" t="s">
        <v>273</v>
      </c>
      <c r="C158" s="25" t="s">
        <v>46</v>
      </c>
      <c r="D158" s="26"/>
      <c r="E158" s="26"/>
      <c r="F158" s="27"/>
      <c r="G158" s="63">
        <v>1.5</v>
      </c>
      <c r="H158" s="351">
        <f t="shared" si="9"/>
        <v>45</v>
      </c>
      <c r="I158" s="352">
        <f t="shared" si="10"/>
        <v>24</v>
      </c>
      <c r="J158" s="43">
        <v>8</v>
      </c>
      <c r="K158" s="43">
        <v>16</v>
      </c>
      <c r="L158" s="43"/>
      <c r="M158" s="353">
        <f t="shared" si="11"/>
        <v>21</v>
      </c>
      <c r="N158" s="25"/>
      <c r="O158" s="245"/>
      <c r="P158" s="27"/>
      <c r="Q158" s="45"/>
      <c r="R158" s="26"/>
      <c r="S158" s="27">
        <v>3</v>
      </c>
    </row>
    <row r="159" spans="1:19" ht="31.5">
      <c r="A159" s="60" t="s">
        <v>271</v>
      </c>
      <c r="B159" s="375" t="s">
        <v>154</v>
      </c>
      <c r="C159" s="25"/>
      <c r="D159" s="26"/>
      <c r="E159" s="26"/>
      <c r="F159" s="27"/>
      <c r="G159" s="62">
        <f>G160+G161</f>
        <v>3</v>
      </c>
      <c r="H159" s="44">
        <f>H160+H161</f>
        <v>90</v>
      </c>
      <c r="I159" s="45">
        <f>I160+I161</f>
        <v>51</v>
      </c>
      <c r="J159" s="26">
        <f>J160+J161</f>
        <v>26</v>
      </c>
      <c r="K159" s="26">
        <f>K160+K161</f>
        <v>25</v>
      </c>
      <c r="L159" s="26"/>
      <c r="M159" s="356">
        <f>M160+M161</f>
        <v>39</v>
      </c>
      <c r="N159" s="25"/>
      <c r="O159" s="245"/>
      <c r="P159" s="27"/>
      <c r="Q159" s="45"/>
      <c r="R159" s="26"/>
      <c r="S159" s="27"/>
    </row>
    <row r="160" spans="1:19" ht="31.5">
      <c r="A160" s="60" t="s">
        <v>310</v>
      </c>
      <c r="B160" s="379" t="s">
        <v>154</v>
      </c>
      <c r="C160" s="45"/>
      <c r="D160" s="26"/>
      <c r="E160" s="26"/>
      <c r="F160" s="27"/>
      <c r="G160" s="63">
        <v>1.5</v>
      </c>
      <c r="H160" s="351">
        <f t="shared" si="9"/>
        <v>45</v>
      </c>
      <c r="I160" s="352">
        <f t="shared" si="10"/>
        <v>27</v>
      </c>
      <c r="J160" s="43">
        <v>18</v>
      </c>
      <c r="K160" s="43">
        <v>9</v>
      </c>
      <c r="L160" s="43"/>
      <c r="M160" s="353">
        <f t="shared" si="11"/>
        <v>18</v>
      </c>
      <c r="N160" s="25"/>
      <c r="O160" s="245"/>
      <c r="P160" s="27"/>
      <c r="Q160" s="45"/>
      <c r="R160" s="26">
        <v>3</v>
      </c>
      <c r="S160" s="27"/>
    </row>
    <row r="161" spans="1:19" ht="31.5">
      <c r="A161" s="60" t="s">
        <v>311</v>
      </c>
      <c r="B161" s="379" t="s">
        <v>154</v>
      </c>
      <c r="C161" s="45" t="s">
        <v>46</v>
      </c>
      <c r="D161" s="26"/>
      <c r="E161" s="26"/>
      <c r="F161" s="27"/>
      <c r="G161" s="63">
        <v>1.5</v>
      </c>
      <c r="H161" s="351">
        <f t="shared" si="9"/>
        <v>45</v>
      </c>
      <c r="I161" s="352">
        <f t="shared" si="10"/>
        <v>24</v>
      </c>
      <c r="J161" s="43">
        <v>8</v>
      </c>
      <c r="K161" s="43">
        <v>16</v>
      </c>
      <c r="L161" s="43"/>
      <c r="M161" s="353">
        <f t="shared" si="11"/>
        <v>21</v>
      </c>
      <c r="N161" s="25"/>
      <c r="O161" s="245"/>
      <c r="P161" s="27"/>
      <c r="Q161" s="45"/>
      <c r="R161" s="26"/>
      <c r="S161" s="27">
        <v>3</v>
      </c>
    </row>
    <row r="162" spans="1:19" ht="31.5">
      <c r="A162" s="60" t="s">
        <v>318</v>
      </c>
      <c r="B162" s="379" t="s">
        <v>140</v>
      </c>
      <c r="C162" s="45"/>
      <c r="D162" s="26"/>
      <c r="E162" s="26"/>
      <c r="F162" s="27"/>
      <c r="G162" s="62">
        <f>G163+G164+G165</f>
        <v>9.5</v>
      </c>
      <c r="H162" s="44">
        <f>H163+H164+H165</f>
        <v>285</v>
      </c>
      <c r="I162" s="352"/>
      <c r="J162" s="43"/>
      <c r="K162" s="43"/>
      <c r="L162" s="43"/>
      <c r="M162" s="353"/>
      <c r="N162" s="25"/>
      <c r="O162" s="245"/>
      <c r="P162" s="27"/>
      <c r="Q162" s="45"/>
      <c r="R162" s="26"/>
      <c r="S162" s="27"/>
    </row>
    <row r="163" spans="1:19" ht="15.75">
      <c r="A163" s="60"/>
      <c r="B163" s="32" t="s">
        <v>104</v>
      </c>
      <c r="C163" s="45"/>
      <c r="D163" s="26"/>
      <c r="E163" s="26"/>
      <c r="F163" s="27"/>
      <c r="G163" s="62">
        <v>5.5</v>
      </c>
      <c r="H163" s="44">
        <f>G163*30</f>
        <v>165</v>
      </c>
      <c r="I163" s="352"/>
      <c r="J163" s="43"/>
      <c r="K163" s="43"/>
      <c r="L163" s="43"/>
      <c r="M163" s="353"/>
      <c r="N163" s="25"/>
      <c r="O163" s="245"/>
      <c r="P163" s="27"/>
      <c r="Q163" s="45"/>
      <c r="R163" s="26"/>
      <c r="S163" s="27"/>
    </row>
    <row r="164" spans="1:19" ht="31.5">
      <c r="A164" s="60" t="s">
        <v>319</v>
      </c>
      <c r="B164" s="379" t="s">
        <v>126</v>
      </c>
      <c r="C164" s="45">
        <v>3</v>
      </c>
      <c r="D164" s="26"/>
      <c r="E164" s="26"/>
      <c r="F164" s="27"/>
      <c r="G164" s="63">
        <v>2.5</v>
      </c>
      <c r="H164" s="351">
        <f>G164*30</f>
        <v>75</v>
      </c>
      <c r="I164" s="352">
        <f>J164+K164+L164</f>
        <v>45</v>
      </c>
      <c r="J164" s="43">
        <v>30</v>
      </c>
      <c r="K164" s="43"/>
      <c r="L164" s="43">
        <v>15</v>
      </c>
      <c r="M164" s="353">
        <f>H164-I164</f>
        <v>30</v>
      </c>
      <c r="N164" s="25"/>
      <c r="O164" s="245"/>
      <c r="P164" s="27"/>
      <c r="Q164" s="45">
        <v>3</v>
      </c>
      <c r="R164" s="26"/>
      <c r="S164" s="27"/>
    </row>
    <row r="165" spans="1:19" ht="31.5">
      <c r="A165" s="60" t="s">
        <v>320</v>
      </c>
      <c r="B165" s="379" t="s">
        <v>127</v>
      </c>
      <c r="C165" s="45"/>
      <c r="D165" s="26"/>
      <c r="E165" s="26"/>
      <c r="F165" s="27" t="s">
        <v>45</v>
      </c>
      <c r="G165" s="63">
        <v>1.5</v>
      </c>
      <c r="H165" s="351">
        <f>G165*30</f>
        <v>45</v>
      </c>
      <c r="I165" s="352">
        <f>J165+K165+L165</f>
        <v>18</v>
      </c>
      <c r="J165" s="43"/>
      <c r="K165" s="43"/>
      <c r="L165" s="43">
        <v>18</v>
      </c>
      <c r="M165" s="353">
        <f>H165-I165</f>
        <v>27</v>
      </c>
      <c r="N165" s="25"/>
      <c r="O165" s="26"/>
      <c r="P165" s="27"/>
      <c r="Q165" s="45"/>
      <c r="R165" s="26">
        <v>2</v>
      </c>
      <c r="S165" s="27"/>
    </row>
    <row r="166" spans="1:19" ht="15.75">
      <c r="A166" s="60" t="s">
        <v>321</v>
      </c>
      <c r="B166" s="379" t="s">
        <v>353</v>
      </c>
      <c r="C166" s="45"/>
      <c r="D166" s="26"/>
      <c r="E166" s="26"/>
      <c r="F166" s="356"/>
      <c r="G166" s="62">
        <f>G167+G168</f>
        <v>8</v>
      </c>
      <c r="H166" s="44">
        <f>H167+H168</f>
        <v>240</v>
      </c>
      <c r="I166" s="45"/>
      <c r="J166" s="26"/>
      <c r="K166" s="26"/>
      <c r="L166" s="26"/>
      <c r="M166" s="356"/>
      <c r="N166" s="25"/>
      <c r="O166" s="26"/>
      <c r="P166" s="27"/>
      <c r="Q166" s="45"/>
      <c r="R166" s="26"/>
      <c r="S166" s="27"/>
    </row>
    <row r="167" spans="1:19" ht="15.75">
      <c r="A167" s="60"/>
      <c r="B167" s="32" t="s">
        <v>104</v>
      </c>
      <c r="C167" s="45"/>
      <c r="D167" s="26"/>
      <c r="E167" s="26"/>
      <c r="F167" s="356"/>
      <c r="G167" s="62">
        <v>5.5</v>
      </c>
      <c r="H167" s="44">
        <f>G167*30</f>
        <v>165</v>
      </c>
      <c r="I167" s="45"/>
      <c r="J167" s="26"/>
      <c r="K167" s="26"/>
      <c r="L167" s="26"/>
      <c r="M167" s="356"/>
      <c r="N167" s="25"/>
      <c r="O167" s="26"/>
      <c r="P167" s="27"/>
      <c r="Q167" s="45"/>
      <c r="R167" s="26"/>
      <c r="S167" s="27"/>
    </row>
    <row r="168" spans="1:19" ht="15.75">
      <c r="A168" s="60" t="s">
        <v>328</v>
      </c>
      <c r="B168" s="379" t="s">
        <v>74</v>
      </c>
      <c r="C168" s="45">
        <v>3</v>
      </c>
      <c r="D168" s="26"/>
      <c r="E168" s="26"/>
      <c r="F168" s="356"/>
      <c r="G168" s="63">
        <v>2.5</v>
      </c>
      <c r="H168" s="351">
        <f>G168*30</f>
        <v>75</v>
      </c>
      <c r="I168" s="352">
        <f>J168+K168+L168</f>
        <v>45</v>
      </c>
      <c r="J168" s="43">
        <v>30</v>
      </c>
      <c r="K168" s="43">
        <v>7</v>
      </c>
      <c r="L168" s="43">
        <v>8</v>
      </c>
      <c r="M168" s="353">
        <f>H168-I168</f>
        <v>30</v>
      </c>
      <c r="N168" s="25"/>
      <c r="O168" s="26"/>
      <c r="P168" s="27"/>
      <c r="Q168" s="45">
        <v>3</v>
      </c>
      <c r="R168" s="26"/>
      <c r="S168" s="27"/>
    </row>
    <row r="169" spans="1:19" ht="31.5">
      <c r="A169" s="60" t="s">
        <v>322</v>
      </c>
      <c r="B169" s="379" t="s">
        <v>155</v>
      </c>
      <c r="C169" s="45"/>
      <c r="D169" s="26"/>
      <c r="E169" s="26"/>
      <c r="F169" s="356"/>
      <c r="G169" s="62">
        <f>G170+G171</f>
        <v>7.5</v>
      </c>
      <c r="H169" s="44">
        <f>H170+H171</f>
        <v>225</v>
      </c>
      <c r="I169" s="45"/>
      <c r="J169" s="26"/>
      <c r="K169" s="26"/>
      <c r="L169" s="26"/>
      <c r="M169" s="356"/>
      <c r="N169" s="25"/>
      <c r="O169" s="26"/>
      <c r="P169" s="27"/>
      <c r="Q169" s="45"/>
      <c r="R169" s="26"/>
      <c r="S169" s="27"/>
    </row>
    <row r="170" spans="1:19" ht="15.75">
      <c r="A170" s="60"/>
      <c r="B170" s="379" t="s">
        <v>104</v>
      </c>
      <c r="C170" s="45"/>
      <c r="D170" s="26"/>
      <c r="E170" s="26"/>
      <c r="F170" s="356"/>
      <c r="G170" s="62">
        <v>4.5</v>
      </c>
      <c r="H170" s="44">
        <f>G170*30</f>
        <v>135</v>
      </c>
      <c r="I170" s="45"/>
      <c r="J170" s="26"/>
      <c r="K170" s="26"/>
      <c r="L170" s="26"/>
      <c r="M170" s="356"/>
      <c r="N170" s="25"/>
      <c r="O170" s="26"/>
      <c r="P170" s="27"/>
      <c r="Q170" s="45"/>
      <c r="R170" s="26"/>
      <c r="S170" s="27"/>
    </row>
    <row r="171" spans="1:19" ht="15.75">
      <c r="A171" s="60" t="s">
        <v>323</v>
      </c>
      <c r="B171" s="379" t="s">
        <v>74</v>
      </c>
      <c r="C171" s="45"/>
      <c r="D171" s="26">
        <v>3</v>
      </c>
      <c r="E171" s="26"/>
      <c r="F171" s="356"/>
      <c r="G171" s="63">
        <v>3</v>
      </c>
      <c r="H171" s="351">
        <f>G171*30</f>
        <v>90</v>
      </c>
      <c r="I171" s="352">
        <f>J171+K171+L171</f>
        <v>30</v>
      </c>
      <c r="J171" s="43">
        <v>16</v>
      </c>
      <c r="K171" s="43">
        <v>8</v>
      </c>
      <c r="L171" s="43">
        <v>6</v>
      </c>
      <c r="M171" s="353">
        <f>H171-I171</f>
        <v>60</v>
      </c>
      <c r="N171" s="25"/>
      <c r="O171" s="26"/>
      <c r="P171" s="27"/>
      <c r="Q171" s="45">
        <v>2</v>
      </c>
      <c r="R171" s="26"/>
      <c r="S171" s="27"/>
    </row>
    <row r="172" spans="1:19" ht="15.75">
      <c r="A172" s="60" t="s">
        <v>324</v>
      </c>
      <c r="B172" s="379" t="s">
        <v>156</v>
      </c>
      <c r="C172" s="71"/>
      <c r="D172" s="64"/>
      <c r="E172" s="64"/>
      <c r="F172" s="72"/>
      <c r="G172" s="367">
        <f>G173+G174</f>
        <v>3</v>
      </c>
      <c r="H172" s="368">
        <f>H173+H174</f>
        <v>90</v>
      </c>
      <c r="I172" s="71">
        <f>I173+I174</f>
        <v>43</v>
      </c>
      <c r="J172" s="64">
        <f>J173+J174</f>
        <v>26</v>
      </c>
      <c r="K172" s="64"/>
      <c r="L172" s="64">
        <f>L173+L174</f>
        <v>17</v>
      </c>
      <c r="M172" s="64">
        <f>M173+M174</f>
        <v>47</v>
      </c>
      <c r="N172" s="25"/>
      <c r="O172" s="26"/>
      <c r="P172" s="27"/>
      <c r="Q172" s="45"/>
      <c r="R172" s="26"/>
      <c r="S172" s="27"/>
    </row>
    <row r="173" spans="1:19" ht="15.75">
      <c r="A173" s="60" t="s">
        <v>316</v>
      </c>
      <c r="B173" s="379" t="s">
        <v>156</v>
      </c>
      <c r="C173" s="71"/>
      <c r="D173" s="64"/>
      <c r="E173" s="64"/>
      <c r="F173" s="72"/>
      <c r="G173" s="369">
        <v>1.5</v>
      </c>
      <c r="H173" s="370">
        <f>G173*30</f>
        <v>45</v>
      </c>
      <c r="I173" s="371">
        <f>J173+K173+L173</f>
        <v>27</v>
      </c>
      <c r="J173" s="270">
        <v>18</v>
      </c>
      <c r="K173" s="270"/>
      <c r="L173" s="270">
        <v>9</v>
      </c>
      <c r="M173" s="378">
        <f>H173-I173</f>
        <v>18</v>
      </c>
      <c r="N173" s="25"/>
      <c r="O173" s="26"/>
      <c r="P173" s="27"/>
      <c r="Q173" s="45"/>
      <c r="R173" s="26">
        <v>3</v>
      </c>
      <c r="S173" s="27"/>
    </row>
    <row r="174" spans="1:19" ht="15.75">
      <c r="A174" s="60" t="s">
        <v>317</v>
      </c>
      <c r="B174" s="379" t="s">
        <v>156</v>
      </c>
      <c r="C174" s="71"/>
      <c r="D174" s="64" t="s">
        <v>46</v>
      </c>
      <c r="E174" s="64"/>
      <c r="F174" s="72"/>
      <c r="G174" s="369">
        <v>1.5</v>
      </c>
      <c r="H174" s="370">
        <f>G174*30</f>
        <v>45</v>
      </c>
      <c r="I174" s="371">
        <f>J174+K174+L174</f>
        <v>16</v>
      </c>
      <c r="J174" s="270">
        <v>8</v>
      </c>
      <c r="K174" s="270"/>
      <c r="L174" s="270">
        <v>8</v>
      </c>
      <c r="M174" s="378">
        <f>H174-I174</f>
        <v>29</v>
      </c>
      <c r="N174" s="25"/>
      <c r="O174" s="26"/>
      <c r="P174" s="27"/>
      <c r="Q174" s="45"/>
      <c r="R174" s="26"/>
      <c r="S174" s="27">
        <v>2</v>
      </c>
    </row>
    <row r="175" spans="1:19" ht="31.5">
      <c r="A175" s="60" t="s">
        <v>278</v>
      </c>
      <c r="B175" s="379" t="s">
        <v>354</v>
      </c>
      <c r="C175" s="71"/>
      <c r="D175" s="64"/>
      <c r="E175" s="64"/>
      <c r="F175" s="72"/>
      <c r="G175" s="367">
        <f>G176+G177</f>
        <v>9.5</v>
      </c>
      <c r="H175" s="368">
        <f>H176+H177</f>
        <v>285</v>
      </c>
      <c r="I175" s="71"/>
      <c r="J175" s="64"/>
      <c r="K175" s="64"/>
      <c r="L175" s="64"/>
      <c r="M175" s="72"/>
      <c r="N175" s="25"/>
      <c r="O175" s="26"/>
      <c r="P175" s="27"/>
      <c r="Q175" s="45"/>
      <c r="R175" s="26"/>
      <c r="S175" s="27"/>
    </row>
    <row r="176" spans="1:19" ht="15.75">
      <c r="A176" s="60"/>
      <c r="B176" s="379" t="s">
        <v>104</v>
      </c>
      <c r="C176" s="71"/>
      <c r="D176" s="64"/>
      <c r="E176" s="64"/>
      <c r="F176" s="72"/>
      <c r="G176" s="367">
        <v>8</v>
      </c>
      <c r="H176" s="368">
        <f>G176*30</f>
        <v>240</v>
      </c>
      <c r="I176" s="71"/>
      <c r="J176" s="64"/>
      <c r="K176" s="64"/>
      <c r="L176" s="64"/>
      <c r="M176" s="72"/>
      <c r="N176" s="25"/>
      <c r="O176" s="26"/>
      <c r="P176" s="27"/>
      <c r="Q176" s="45"/>
      <c r="R176" s="26"/>
      <c r="S176" s="27"/>
    </row>
    <row r="177" spans="1:19" ht="15.75">
      <c r="A177" s="60" t="s">
        <v>327</v>
      </c>
      <c r="B177" s="379" t="s">
        <v>74</v>
      </c>
      <c r="C177" s="71"/>
      <c r="D177" s="64">
        <v>3</v>
      </c>
      <c r="E177" s="64"/>
      <c r="F177" s="72"/>
      <c r="G177" s="369">
        <v>1.5</v>
      </c>
      <c r="H177" s="370">
        <f>G177*30</f>
        <v>45</v>
      </c>
      <c r="I177" s="371">
        <f>J177+K177+L177</f>
        <v>30</v>
      </c>
      <c r="J177" s="270">
        <v>15</v>
      </c>
      <c r="K177" s="270"/>
      <c r="L177" s="270">
        <v>15</v>
      </c>
      <c r="M177" s="378">
        <f>H177-I177</f>
        <v>15</v>
      </c>
      <c r="N177" s="25"/>
      <c r="O177" s="26"/>
      <c r="P177" s="27"/>
      <c r="Q177" s="45">
        <v>2</v>
      </c>
      <c r="R177" s="26"/>
      <c r="S177" s="27"/>
    </row>
    <row r="178" spans="1:19" ht="15.75">
      <c r="A178" s="60" t="s">
        <v>279</v>
      </c>
      <c r="B178" s="379" t="s">
        <v>139</v>
      </c>
      <c r="C178" s="45"/>
      <c r="D178" s="26"/>
      <c r="E178" s="26"/>
      <c r="F178" s="356"/>
      <c r="G178" s="62">
        <f>G179+G180</f>
        <v>8</v>
      </c>
      <c r="H178" s="44">
        <f>H179+H180</f>
        <v>240</v>
      </c>
      <c r="I178" s="45"/>
      <c r="J178" s="26"/>
      <c r="K178" s="26"/>
      <c r="L178" s="26"/>
      <c r="M178" s="356"/>
      <c r="N178" s="25"/>
      <c r="O178" s="26"/>
      <c r="P178" s="27"/>
      <c r="Q178" s="45"/>
      <c r="R178" s="26"/>
      <c r="S178" s="27"/>
    </row>
    <row r="179" spans="1:19" ht="15.75">
      <c r="A179" s="60"/>
      <c r="B179" s="32" t="s">
        <v>104</v>
      </c>
      <c r="C179" s="45"/>
      <c r="D179" s="26"/>
      <c r="E179" s="26"/>
      <c r="F179" s="356"/>
      <c r="G179" s="62">
        <v>5.5</v>
      </c>
      <c r="H179" s="44">
        <f>G179*30</f>
        <v>165</v>
      </c>
      <c r="I179" s="45"/>
      <c r="J179" s="26"/>
      <c r="K179" s="26"/>
      <c r="L179" s="26"/>
      <c r="M179" s="356"/>
      <c r="N179" s="25"/>
      <c r="O179" s="26"/>
      <c r="P179" s="27"/>
      <c r="Q179" s="45"/>
      <c r="R179" s="26"/>
      <c r="S179" s="27"/>
    </row>
    <row r="180" spans="1:19" ht="15.75">
      <c r="A180" s="60" t="s">
        <v>280</v>
      </c>
      <c r="B180" s="379" t="s">
        <v>74</v>
      </c>
      <c r="C180" s="45">
        <v>3</v>
      </c>
      <c r="D180" s="26"/>
      <c r="E180" s="26"/>
      <c r="F180" s="356"/>
      <c r="G180" s="63">
        <v>2.5</v>
      </c>
      <c r="H180" s="351">
        <f>G180*30</f>
        <v>75</v>
      </c>
      <c r="I180" s="352">
        <f>J180+K180+L180</f>
        <v>45</v>
      </c>
      <c r="J180" s="43">
        <v>30</v>
      </c>
      <c r="K180" s="43">
        <v>15</v>
      </c>
      <c r="L180" s="43"/>
      <c r="M180" s="353">
        <f>H180-I180</f>
        <v>30</v>
      </c>
      <c r="N180" s="25"/>
      <c r="O180" s="26"/>
      <c r="P180" s="27"/>
      <c r="Q180" s="45">
        <v>3</v>
      </c>
      <c r="R180" s="26"/>
      <c r="S180" s="27"/>
    </row>
    <row r="181" spans="1:19" ht="31.5">
      <c r="A181" s="60" t="s">
        <v>281</v>
      </c>
      <c r="B181" s="379" t="s">
        <v>138</v>
      </c>
      <c r="C181" s="45"/>
      <c r="D181" s="26"/>
      <c r="E181" s="26"/>
      <c r="F181" s="27"/>
      <c r="G181" s="62">
        <f>G182+G183+G184+G185</f>
        <v>12.5</v>
      </c>
      <c r="H181" s="24">
        <f>H182+H183+H184+H185</f>
        <v>375</v>
      </c>
      <c r="I181" s="28"/>
      <c r="J181" s="43"/>
      <c r="K181" s="43"/>
      <c r="L181" s="43"/>
      <c r="M181" s="353"/>
      <c r="N181" s="25"/>
      <c r="O181" s="26"/>
      <c r="P181" s="27"/>
      <c r="Q181" s="45"/>
      <c r="R181" s="26"/>
      <c r="S181" s="27"/>
    </row>
    <row r="182" spans="1:19" ht="15.75">
      <c r="A182" s="60"/>
      <c r="B182" s="380" t="s">
        <v>104</v>
      </c>
      <c r="C182" s="25"/>
      <c r="D182" s="26"/>
      <c r="E182" s="26"/>
      <c r="F182" s="27"/>
      <c r="G182" s="62">
        <v>8</v>
      </c>
      <c r="H182" s="24">
        <f>G182*30</f>
        <v>240</v>
      </c>
      <c r="I182" s="28"/>
      <c r="J182" s="43"/>
      <c r="K182" s="43"/>
      <c r="L182" s="43"/>
      <c r="M182" s="29"/>
      <c r="N182" s="25"/>
      <c r="O182" s="245"/>
      <c r="P182" s="27"/>
      <c r="Q182" s="45"/>
      <c r="R182" s="26"/>
      <c r="S182" s="27"/>
    </row>
    <row r="183" spans="1:19" ht="15.75">
      <c r="A183" s="60" t="s">
        <v>282</v>
      </c>
      <c r="B183" s="379" t="s">
        <v>74</v>
      </c>
      <c r="C183" s="366"/>
      <c r="D183" s="64">
        <v>3</v>
      </c>
      <c r="E183" s="64"/>
      <c r="F183" s="377"/>
      <c r="G183" s="369">
        <v>1.5</v>
      </c>
      <c r="H183" s="381">
        <f>G183*30</f>
        <v>45</v>
      </c>
      <c r="I183" s="382">
        <f>J183+K183+L183</f>
        <v>30</v>
      </c>
      <c r="J183" s="270">
        <v>15</v>
      </c>
      <c r="K183" s="270">
        <v>15</v>
      </c>
      <c r="L183" s="270"/>
      <c r="M183" s="383">
        <f>H183-I183</f>
        <v>15</v>
      </c>
      <c r="N183" s="25"/>
      <c r="O183" s="245"/>
      <c r="P183" s="27"/>
      <c r="Q183" s="45">
        <v>2</v>
      </c>
      <c r="R183" s="26"/>
      <c r="S183" s="27"/>
    </row>
    <row r="184" spans="1:19" ht="15.75">
      <c r="A184" s="60" t="s">
        <v>283</v>
      </c>
      <c r="B184" s="379" t="s">
        <v>74</v>
      </c>
      <c r="C184" s="366"/>
      <c r="D184" s="64"/>
      <c r="E184" s="64"/>
      <c r="F184" s="377"/>
      <c r="G184" s="384">
        <v>1.5</v>
      </c>
      <c r="H184" s="385">
        <f>G184*30</f>
        <v>45</v>
      </c>
      <c r="I184" s="382">
        <f>J184+K184+L184</f>
        <v>27</v>
      </c>
      <c r="J184" s="270">
        <v>18</v>
      </c>
      <c r="K184" s="270">
        <v>9</v>
      </c>
      <c r="L184" s="270"/>
      <c r="M184" s="383">
        <f>H184-I184</f>
        <v>18</v>
      </c>
      <c r="N184" s="25"/>
      <c r="O184" s="245"/>
      <c r="P184" s="27"/>
      <c r="Q184" s="45"/>
      <c r="R184" s="26">
        <v>3</v>
      </c>
      <c r="S184" s="27"/>
    </row>
    <row r="185" spans="1:19" ht="15.75">
      <c r="A185" s="60" t="s">
        <v>326</v>
      </c>
      <c r="B185" s="379" t="s">
        <v>74</v>
      </c>
      <c r="C185" s="366" t="s">
        <v>46</v>
      </c>
      <c r="D185" s="64"/>
      <c r="E185" s="64"/>
      <c r="F185" s="377"/>
      <c r="G185" s="369">
        <v>1.5</v>
      </c>
      <c r="H185" s="385">
        <f>G185*30</f>
        <v>45</v>
      </c>
      <c r="I185" s="382">
        <f>J185+K185+L185</f>
        <v>24</v>
      </c>
      <c r="J185" s="270">
        <v>16</v>
      </c>
      <c r="K185" s="270"/>
      <c r="L185" s="270">
        <v>8</v>
      </c>
      <c r="M185" s="383">
        <f>H185-I185</f>
        <v>21</v>
      </c>
      <c r="N185" s="25"/>
      <c r="O185" s="245"/>
      <c r="P185" s="27"/>
      <c r="Q185" s="45"/>
      <c r="R185" s="26"/>
      <c r="S185" s="27">
        <v>3</v>
      </c>
    </row>
    <row r="186" spans="1:19" ht="15.75">
      <c r="A186" s="60" t="s">
        <v>284</v>
      </c>
      <c r="B186" s="375" t="s">
        <v>144</v>
      </c>
      <c r="C186" s="25"/>
      <c r="D186" s="26"/>
      <c r="E186" s="26"/>
      <c r="F186" s="27"/>
      <c r="G186" s="62">
        <f>G187+G188+G189+G190</f>
        <v>12.5</v>
      </c>
      <c r="H186" s="44">
        <f>H187+H188+H189+H190</f>
        <v>375</v>
      </c>
      <c r="I186" s="45"/>
      <c r="J186" s="26"/>
      <c r="K186" s="26"/>
      <c r="L186" s="26"/>
      <c r="M186" s="356"/>
      <c r="N186" s="25"/>
      <c r="O186" s="245"/>
      <c r="P186" s="27"/>
      <c r="Q186" s="45"/>
      <c r="R186" s="26"/>
      <c r="S186" s="27"/>
    </row>
    <row r="187" spans="1:19" ht="15.75">
      <c r="A187" s="60"/>
      <c r="B187" s="32" t="s">
        <v>104</v>
      </c>
      <c r="C187" s="25"/>
      <c r="D187" s="26"/>
      <c r="E187" s="26"/>
      <c r="F187" s="27"/>
      <c r="G187" s="62">
        <v>8</v>
      </c>
      <c r="H187" s="44">
        <f>G187*30</f>
        <v>240</v>
      </c>
      <c r="I187" s="45"/>
      <c r="J187" s="26"/>
      <c r="K187" s="26"/>
      <c r="L187" s="26"/>
      <c r="M187" s="356"/>
      <c r="N187" s="25"/>
      <c r="O187" s="245"/>
      <c r="P187" s="27"/>
      <c r="Q187" s="45"/>
      <c r="R187" s="26"/>
      <c r="S187" s="27"/>
    </row>
    <row r="188" spans="1:19" ht="15.75">
      <c r="A188" s="60" t="s">
        <v>285</v>
      </c>
      <c r="B188" s="379" t="s">
        <v>74</v>
      </c>
      <c r="C188" s="25"/>
      <c r="D188" s="26">
        <v>3</v>
      </c>
      <c r="E188" s="26"/>
      <c r="F188" s="27"/>
      <c r="G188" s="63">
        <v>1.5</v>
      </c>
      <c r="H188" s="351">
        <f>G188*30</f>
        <v>45</v>
      </c>
      <c r="I188" s="352">
        <f>J188+K188+L188</f>
        <v>30</v>
      </c>
      <c r="J188" s="43">
        <v>15</v>
      </c>
      <c r="K188" s="43">
        <v>15</v>
      </c>
      <c r="L188" s="43"/>
      <c r="M188" s="353">
        <f>H188-I188</f>
        <v>15</v>
      </c>
      <c r="N188" s="25"/>
      <c r="O188" s="245"/>
      <c r="P188" s="27"/>
      <c r="Q188" s="45">
        <v>2</v>
      </c>
      <c r="R188" s="26"/>
      <c r="S188" s="27"/>
    </row>
    <row r="189" spans="1:19" ht="15.75">
      <c r="A189" s="60" t="s">
        <v>286</v>
      </c>
      <c r="B189" s="379" t="s">
        <v>74</v>
      </c>
      <c r="C189" s="25"/>
      <c r="D189" s="26"/>
      <c r="E189" s="26"/>
      <c r="F189" s="27"/>
      <c r="G189" s="63">
        <v>1.5</v>
      </c>
      <c r="H189" s="351">
        <f>G189*30</f>
        <v>45</v>
      </c>
      <c r="I189" s="352">
        <f>J189+K189+L189</f>
        <v>27</v>
      </c>
      <c r="J189" s="43">
        <v>18</v>
      </c>
      <c r="K189" s="43"/>
      <c r="L189" s="43">
        <v>9</v>
      </c>
      <c r="M189" s="353">
        <f>H189-I189</f>
        <v>18</v>
      </c>
      <c r="N189" s="25"/>
      <c r="O189" s="245"/>
      <c r="P189" s="27"/>
      <c r="Q189" s="45"/>
      <c r="R189" s="26">
        <v>3</v>
      </c>
      <c r="S189" s="27"/>
    </row>
    <row r="190" spans="1:19" ht="15.75">
      <c r="A190" s="60" t="s">
        <v>326</v>
      </c>
      <c r="B190" s="379" t="s">
        <v>74</v>
      </c>
      <c r="C190" s="25" t="s">
        <v>46</v>
      </c>
      <c r="D190" s="26"/>
      <c r="E190" s="26"/>
      <c r="F190" s="27"/>
      <c r="G190" s="63">
        <v>1.5</v>
      </c>
      <c r="H190" s="351">
        <f>G190*30</f>
        <v>45</v>
      </c>
      <c r="I190" s="352">
        <f>J190+K190+L190</f>
        <v>24</v>
      </c>
      <c r="J190" s="43">
        <v>8</v>
      </c>
      <c r="K190" s="43"/>
      <c r="L190" s="43">
        <v>16</v>
      </c>
      <c r="M190" s="353">
        <f>H190-I190</f>
        <v>21</v>
      </c>
      <c r="N190" s="25"/>
      <c r="O190" s="245"/>
      <c r="P190" s="27"/>
      <c r="Q190" s="45"/>
      <c r="R190" s="26"/>
      <c r="S190" s="27">
        <v>3</v>
      </c>
    </row>
    <row r="191" spans="1:19" ht="15.75">
      <c r="A191" s="60" t="s">
        <v>287</v>
      </c>
      <c r="B191" s="375" t="s">
        <v>137</v>
      </c>
      <c r="C191" s="25"/>
      <c r="D191" s="26"/>
      <c r="E191" s="26"/>
      <c r="F191" s="27"/>
      <c r="G191" s="62">
        <f>G192+G193+G194</f>
        <v>11.5</v>
      </c>
      <c r="H191" s="44">
        <f>H192+H193+H194</f>
        <v>345</v>
      </c>
      <c r="I191" s="352">
        <f>J191+K191+L191</f>
        <v>0</v>
      </c>
      <c r="J191" s="43"/>
      <c r="K191" s="43"/>
      <c r="L191" s="43"/>
      <c r="M191" s="353"/>
      <c r="N191" s="25"/>
      <c r="O191" s="245"/>
      <c r="P191" s="27"/>
      <c r="Q191" s="45"/>
      <c r="R191" s="26"/>
      <c r="S191" s="27"/>
    </row>
    <row r="192" spans="1:19" ht="15.75">
      <c r="A192" s="60"/>
      <c r="B192" s="32" t="s">
        <v>104</v>
      </c>
      <c r="C192" s="25"/>
      <c r="D192" s="26"/>
      <c r="E192" s="26"/>
      <c r="F192" s="27"/>
      <c r="G192" s="62">
        <v>6.5</v>
      </c>
      <c r="H192" s="44">
        <f>G192*30</f>
        <v>195</v>
      </c>
      <c r="I192" s="352"/>
      <c r="J192" s="43"/>
      <c r="K192" s="43"/>
      <c r="L192" s="43"/>
      <c r="M192" s="353"/>
      <c r="N192" s="25"/>
      <c r="O192" s="245"/>
      <c r="P192" s="27"/>
      <c r="Q192" s="45"/>
      <c r="R192" s="26"/>
      <c r="S192" s="27"/>
    </row>
    <row r="193" spans="1:19" ht="15.75">
      <c r="A193" s="60" t="s">
        <v>288</v>
      </c>
      <c r="B193" s="375" t="s">
        <v>74</v>
      </c>
      <c r="C193" s="25"/>
      <c r="D193" s="26"/>
      <c r="E193" s="26"/>
      <c r="F193" s="27"/>
      <c r="G193" s="63">
        <v>3</v>
      </c>
      <c r="H193" s="351">
        <f>G193*30</f>
        <v>90</v>
      </c>
      <c r="I193" s="352">
        <f>J193+K193+L193</f>
        <v>45</v>
      </c>
      <c r="J193" s="43">
        <v>27</v>
      </c>
      <c r="K193" s="43">
        <v>9</v>
      </c>
      <c r="L193" s="43">
        <v>9</v>
      </c>
      <c r="M193" s="353">
        <f>H193-I193</f>
        <v>45</v>
      </c>
      <c r="N193" s="25"/>
      <c r="O193" s="245">
        <v>5</v>
      </c>
      <c r="P193" s="27"/>
      <c r="Q193" s="45"/>
      <c r="R193" s="26"/>
      <c r="S193" s="27"/>
    </row>
    <row r="194" spans="1:19" ht="15.75">
      <c r="A194" s="60" t="s">
        <v>289</v>
      </c>
      <c r="B194" s="375" t="s">
        <v>74</v>
      </c>
      <c r="C194" s="25" t="s">
        <v>232</v>
      </c>
      <c r="D194" s="26"/>
      <c r="E194" s="26"/>
      <c r="F194" s="27"/>
      <c r="G194" s="63">
        <v>2</v>
      </c>
      <c r="H194" s="351">
        <f>G194*30</f>
        <v>60</v>
      </c>
      <c r="I194" s="352">
        <f>J194+K194+L194</f>
        <v>27</v>
      </c>
      <c r="J194" s="43">
        <v>18</v>
      </c>
      <c r="K194" s="43"/>
      <c r="L194" s="43">
        <v>9</v>
      </c>
      <c r="M194" s="353">
        <f>H194-I194</f>
        <v>33</v>
      </c>
      <c r="N194" s="25"/>
      <c r="O194" s="245"/>
      <c r="P194" s="27">
        <v>3</v>
      </c>
      <c r="Q194" s="45"/>
      <c r="R194" s="26"/>
      <c r="S194" s="27"/>
    </row>
    <row r="195" spans="1:19" ht="31.5">
      <c r="A195" s="60" t="s">
        <v>290</v>
      </c>
      <c r="B195" s="375" t="s">
        <v>136</v>
      </c>
      <c r="C195" s="25"/>
      <c r="D195" s="26"/>
      <c r="E195" s="26"/>
      <c r="F195" s="27"/>
      <c r="G195" s="62">
        <f>G196+G197</f>
        <v>7.5</v>
      </c>
      <c r="H195" s="44">
        <f>H196+H197</f>
        <v>225</v>
      </c>
      <c r="I195" s="45"/>
      <c r="J195" s="26"/>
      <c r="K195" s="26"/>
      <c r="L195" s="26"/>
      <c r="M195" s="356"/>
      <c r="N195" s="25"/>
      <c r="O195" s="245"/>
      <c r="P195" s="27"/>
      <c r="Q195" s="45"/>
      <c r="R195" s="26"/>
      <c r="S195" s="27"/>
    </row>
    <row r="196" spans="1:19" ht="15.75">
      <c r="A196" s="60"/>
      <c r="B196" s="32" t="s">
        <v>104</v>
      </c>
      <c r="C196" s="25"/>
      <c r="D196" s="26"/>
      <c r="E196" s="26"/>
      <c r="F196" s="27"/>
      <c r="G196" s="62">
        <v>4.5</v>
      </c>
      <c r="H196" s="44">
        <f>G196*30</f>
        <v>135</v>
      </c>
      <c r="I196" s="45"/>
      <c r="J196" s="26"/>
      <c r="K196" s="26"/>
      <c r="L196" s="26"/>
      <c r="M196" s="356"/>
      <c r="N196" s="25"/>
      <c r="O196" s="245"/>
      <c r="P196" s="27"/>
      <c r="Q196" s="45"/>
      <c r="R196" s="26"/>
      <c r="S196" s="27"/>
    </row>
    <row r="197" spans="1:19" ht="15.75">
      <c r="A197" s="60" t="s">
        <v>291</v>
      </c>
      <c r="B197" s="379" t="s">
        <v>74</v>
      </c>
      <c r="C197" s="25"/>
      <c r="D197" s="26">
        <v>3</v>
      </c>
      <c r="E197" s="26"/>
      <c r="F197" s="27"/>
      <c r="G197" s="63">
        <v>3</v>
      </c>
      <c r="H197" s="351">
        <f>G197*30</f>
        <v>90</v>
      </c>
      <c r="I197" s="352">
        <f>J197+K197+L197</f>
        <v>30</v>
      </c>
      <c r="J197" s="43">
        <v>15</v>
      </c>
      <c r="K197" s="43"/>
      <c r="L197" s="43">
        <v>15</v>
      </c>
      <c r="M197" s="353">
        <f>H197-I197</f>
        <v>60</v>
      </c>
      <c r="N197" s="25"/>
      <c r="O197" s="245"/>
      <c r="P197" s="27"/>
      <c r="Q197" s="45">
        <v>2</v>
      </c>
      <c r="R197" s="26"/>
      <c r="S197" s="27"/>
    </row>
    <row r="198" spans="1:19" ht="31.5">
      <c r="A198" s="60" t="s">
        <v>294</v>
      </c>
      <c r="B198" s="375" t="s">
        <v>135</v>
      </c>
      <c r="C198" s="25"/>
      <c r="D198" s="26"/>
      <c r="E198" s="26"/>
      <c r="F198" s="27"/>
      <c r="G198" s="62">
        <f>G199+G200+G201+G202</f>
        <v>13</v>
      </c>
      <c r="H198" s="44">
        <f>H199+H200+H201+H202</f>
        <v>390</v>
      </c>
      <c r="I198" s="45"/>
      <c r="J198" s="26"/>
      <c r="K198" s="26"/>
      <c r="L198" s="26"/>
      <c r="M198" s="356">
        <f>I198-J198</f>
        <v>0</v>
      </c>
      <c r="N198" s="25"/>
      <c r="O198" s="245"/>
      <c r="P198" s="27"/>
      <c r="Q198" s="45"/>
      <c r="R198" s="26"/>
      <c r="S198" s="27"/>
    </row>
    <row r="199" spans="1:19" ht="15.75">
      <c r="A199" s="60"/>
      <c r="B199" s="32" t="s">
        <v>104</v>
      </c>
      <c r="C199" s="25"/>
      <c r="D199" s="26"/>
      <c r="E199" s="26"/>
      <c r="F199" s="27"/>
      <c r="G199" s="62">
        <v>6.5</v>
      </c>
      <c r="H199" s="44">
        <f>G199*30</f>
        <v>195</v>
      </c>
      <c r="I199" s="45"/>
      <c r="J199" s="26"/>
      <c r="K199" s="26"/>
      <c r="L199" s="26"/>
      <c r="M199" s="356">
        <f>I199-J199</f>
        <v>0</v>
      </c>
      <c r="N199" s="25"/>
      <c r="O199" s="245"/>
      <c r="P199" s="27"/>
      <c r="Q199" s="45"/>
      <c r="R199" s="26"/>
      <c r="S199" s="27"/>
    </row>
    <row r="200" spans="1:19" ht="31.5">
      <c r="A200" s="60" t="s">
        <v>296</v>
      </c>
      <c r="B200" s="375" t="s">
        <v>292</v>
      </c>
      <c r="C200" s="25"/>
      <c r="D200" s="26"/>
      <c r="E200" s="26"/>
      <c r="F200" s="27"/>
      <c r="G200" s="63">
        <v>3</v>
      </c>
      <c r="H200" s="351">
        <f>G200*30</f>
        <v>90</v>
      </c>
      <c r="I200" s="352">
        <f>J200+K200+L200</f>
        <v>45</v>
      </c>
      <c r="J200" s="43">
        <v>27</v>
      </c>
      <c r="K200" s="43">
        <v>9</v>
      </c>
      <c r="L200" s="43">
        <v>9</v>
      </c>
      <c r="M200" s="353">
        <f>H200-I200</f>
        <v>45</v>
      </c>
      <c r="N200" s="25"/>
      <c r="O200" s="245">
        <v>5</v>
      </c>
      <c r="P200" s="27"/>
      <c r="Q200" s="45"/>
      <c r="R200" s="26"/>
      <c r="S200" s="27"/>
    </row>
    <row r="201" spans="1:19" ht="31.5">
      <c r="A201" s="60" t="s">
        <v>295</v>
      </c>
      <c r="B201" s="375" t="s">
        <v>292</v>
      </c>
      <c r="C201" s="25" t="s">
        <v>232</v>
      </c>
      <c r="D201" s="26"/>
      <c r="E201" s="26"/>
      <c r="F201" s="27"/>
      <c r="G201" s="63">
        <v>2</v>
      </c>
      <c r="H201" s="351">
        <f>G201*30</f>
        <v>60</v>
      </c>
      <c r="I201" s="352">
        <f>J201+K201+L201</f>
        <v>27</v>
      </c>
      <c r="J201" s="43">
        <v>18</v>
      </c>
      <c r="K201" s="43"/>
      <c r="L201" s="43">
        <v>9</v>
      </c>
      <c r="M201" s="353">
        <f>H201-I201</f>
        <v>33</v>
      </c>
      <c r="N201" s="25"/>
      <c r="O201" s="245"/>
      <c r="P201" s="27">
        <v>3</v>
      </c>
      <c r="Q201" s="45"/>
      <c r="R201" s="26"/>
      <c r="S201" s="27"/>
    </row>
    <row r="202" spans="1:19" ht="31.5">
      <c r="A202" s="60" t="s">
        <v>297</v>
      </c>
      <c r="B202" s="375" t="s">
        <v>293</v>
      </c>
      <c r="C202" s="25"/>
      <c r="D202" s="26"/>
      <c r="E202" s="26"/>
      <c r="F202" s="27">
        <v>3</v>
      </c>
      <c r="G202" s="63">
        <v>1.5</v>
      </c>
      <c r="H202" s="351">
        <f>G202*30</f>
        <v>45</v>
      </c>
      <c r="I202" s="352">
        <f>J202+K202+L202</f>
        <v>15</v>
      </c>
      <c r="J202" s="43"/>
      <c r="K202" s="43"/>
      <c r="L202" s="43">
        <v>15</v>
      </c>
      <c r="M202" s="353">
        <f>H202-I202</f>
        <v>30</v>
      </c>
      <c r="N202" s="25"/>
      <c r="O202" s="245"/>
      <c r="P202" s="27"/>
      <c r="Q202" s="45">
        <v>1</v>
      </c>
      <c r="R202" s="26"/>
      <c r="S202" s="27"/>
    </row>
    <row r="203" spans="1:19" ht="15.75">
      <c r="A203" s="60" t="s">
        <v>298</v>
      </c>
      <c r="B203" s="375" t="s">
        <v>185</v>
      </c>
      <c r="C203" s="25"/>
      <c r="D203" s="26"/>
      <c r="E203" s="26"/>
      <c r="F203" s="27"/>
      <c r="G203" s="62">
        <f>G204+G205</f>
        <v>4.5</v>
      </c>
      <c r="H203" s="44">
        <f>H204+H205</f>
        <v>135</v>
      </c>
      <c r="I203" s="45">
        <f>I204+I205</f>
        <v>63</v>
      </c>
      <c r="J203" s="26">
        <f>J204+J205</f>
        <v>27</v>
      </c>
      <c r="K203" s="26"/>
      <c r="L203" s="26">
        <f>L204+L205</f>
        <v>36</v>
      </c>
      <c r="M203" s="26">
        <f>M204+M205</f>
        <v>72</v>
      </c>
      <c r="N203" s="25"/>
      <c r="O203" s="245"/>
      <c r="P203" s="27"/>
      <c r="Q203" s="45"/>
      <c r="R203" s="26"/>
      <c r="S203" s="27"/>
    </row>
    <row r="204" spans="1:19" ht="15.75">
      <c r="A204" s="60" t="s">
        <v>299</v>
      </c>
      <c r="B204" s="375" t="s">
        <v>185</v>
      </c>
      <c r="C204" s="25" t="s">
        <v>45</v>
      </c>
      <c r="D204" s="26"/>
      <c r="E204" s="26"/>
      <c r="F204" s="27"/>
      <c r="G204" s="63">
        <v>3</v>
      </c>
      <c r="H204" s="351">
        <f>G204*30</f>
        <v>90</v>
      </c>
      <c r="I204" s="352">
        <f>J204+K204+L204</f>
        <v>45</v>
      </c>
      <c r="J204" s="43">
        <v>27</v>
      </c>
      <c r="K204" s="43"/>
      <c r="L204" s="43">
        <v>18</v>
      </c>
      <c r="M204" s="353">
        <f>H204-I204</f>
        <v>45</v>
      </c>
      <c r="N204" s="25"/>
      <c r="O204" s="245"/>
      <c r="P204" s="27"/>
      <c r="Q204" s="45"/>
      <c r="R204" s="26">
        <v>5</v>
      </c>
      <c r="S204" s="27"/>
    </row>
    <row r="205" spans="1:19" ht="31.5">
      <c r="A205" s="60" t="s">
        <v>300</v>
      </c>
      <c r="B205" s="375" t="s">
        <v>186</v>
      </c>
      <c r="C205" s="25"/>
      <c r="D205" s="26"/>
      <c r="E205" s="26"/>
      <c r="F205" s="27" t="s">
        <v>45</v>
      </c>
      <c r="G205" s="63">
        <v>1.5</v>
      </c>
      <c r="H205" s="351">
        <f>G205*30</f>
        <v>45</v>
      </c>
      <c r="I205" s="352">
        <f>J205+K205+L205</f>
        <v>18</v>
      </c>
      <c r="J205" s="43"/>
      <c r="K205" s="43"/>
      <c r="L205" s="43">
        <v>18</v>
      </c>
      <c r="M205" s="353">
        <f>H205-I205</f>
        <v>27</v>
      </c>
      <c r="N205" s="25"/>
      <c r="O205" s="245"/>
      <c r="P205" s="27"/>
      <c r="Q205" s="45"/>
      <c r="R205" s="26">
        <v>2</v>
      </c>
      <c r="S205" s="27"/>
    </row>
    <row r="206" spans="1:19" ht="31.5">
      <c r="A206" s="60" t="s">
        <v>301</v>
      </c>
      <c r="B206" s="375" t="s">
        <v>134</v>
      </c>
      <c r="C206" s="25"/>
      <c r="D206" s="26"/>
      <c r="E206" s="26"/>
      <c r="F206" s="27"/>
      <c r="G206" s="62">
        <f>G207+G208</f>
        <v>8</v>
      </c>
      <c r="H206" s="44">
        <f>H207+H208</f>
        <v>240</v>
      </c>
      <c r="I206" s="45"/>
      <c r="J206" s="26"/>
      <c r="K206" s="26"/>
      <c r="L206" s="26"/>
      <c r="M206" s="26"/>
      <c r="N206" s="25"/>
      <c r="O206" s="245"/>
      <c r="P206" s="27"/>
      <c r="Q206" s="45"/>
      <c r="R206" s="26"/>
      <c r="S206" s="27"/>
    </row>
    <row r="207" spans="1:19" ht="15.75">
      <c r="A207" s="60"/>
      <c r="B207" s="32" t="s">
        <v>104</v>
      </c>
      <c r="C207" s="25"/>
      <c r="D207" s="26"/>
      <c r="E207" s="26"/>
      <c r="F207" s="27"/>
      <c r="G207" s="62">
        <v>6.5</v>
      </c>
      <c r="H207" s="44">
        <f>G207*30</f>
        <v>195</v>
      </c>
      <c r="I207" s="45"/>
      <c r="J207" s="26"/>
      <c r="K207" s="26"/>
      <c r="L207" s="26"/>
      <c r="M207" s="356"/>
      <c r="N207" s="25"/>
      <c r="O207" s="245"/>
      <c r="P207" s="27"/>
      <c r="Q207" s="45"/>
      <c r="R207" s="26"/>
      <c r="S207" s="27"/>
    </row>
    <row r="208" spans="1:19" ht="16.5" thickBot="1">
      <c r="A208" s="386" t="s">
        <v>302</v>
      </c>
      <c r="B208" s="387" t="s">
        <v>74</v>
      </c>
      <c r="C208" s="388"/>
      <c r="D208" s="389" t="s">
        <v>232</v>
      </c>
      <c r="E208" s="389"/>
      <c r="F208" s="390"/>
      <c r="G208" s="391">
        <v>1.5</v>
      </c>
      <c r="H208" s="392">
        <f>G208*30</f>
        <v>45</v>
      </c>
      <c r="I208" s="393">
        <f>J208+K208+L208</f>
        <v>27</v>
      </c>
      <c r="J208" s="271">
        <v>18</v>
      </c>
      <c r="K208" s="271"/>
      <c r="L208" s="271">
        <v>9</v>
      </c>
      <c r="M208" s="394">
        <f>H208-I208</f>
        <v>18</v>
      </c>
      <c r="N208" s="388"/>
      <c r="O208" s="395"/>
      <c r="P208" s="390">
        <v>3</v>
      </c>
      <c r="Q208" s="396"/>
      <c r="R208" s="389"/>
      <c r="S208" s="390"/>
    </row>
    <row r="209" spans="1:20" ht="16.5" thickBot="1">
      <c r="A209" s="731" t="s">
        <v>361</v>
      </c>
      <c r="B209" s="732"/>
      <c r="C209" s="732"/>
      <c r="D209" s="732"/>
      <c r="E209" s="732"/>
      <c r="F209" s="733"/>
      <c r="G209" s="30">
        <f>G210+G211</f>
        <v>69</v>
      </c>
      <c r="H209" s="36">
        <f>H210+H211</f>
        <v>2070</v>
      </c>
      <c r="I209" s="65"/>
      <c r="J209" s="66"/>
      <c r="K209" s="66"/>
      <c r="L209" s="66"/>
      <c r="M209" s="67"/>
      <c r="N209" s="397"/>
      <c r="O209" s="398"/>
      <c r="P209" s="399"/>
      <c r="Q209" s="397"/>
      <c r="R209" s="398"/>
      <c r="S209" s="399"/>
      <c r="T209" s="210"/>
    </row>
    <row r="210" spans="1:20" ht="16.5" thickBot="1">
      <c r="A210" s="704" t="s">
        <v>115</v>
      </c>
      <c r="B210" s="705"/>
      <c r="C210" s="705"/>
      <c r="D210" s="705"/>
      <c r="E210" s="705"/>
      <c r="F210" s="706"/>
      <c r="G210" s="30">
        <f>G109+G112</f>
        <v>36</v>
      </c>
      <c r="H210" s="36">
        <f>H109+H112</f>
        <v>1080</v>
      </c>
      <c r="I210" s="65"/>
      <c r="J210" s="66"/>
      <c r="K210" s="66"/>
      <c r="L210" s="66"/>
      <c r="M210" s="67"/>
      <c r="N210" s="397"/>
      <c r="O210" s="398"/>
      <c r="P210" s="399"/>
      <c r="Q210" s="397"/>
      <c r="R210" s="398"/>
      <c r="S210" s="399"/>
      <c r="T210" s="210"/>
    </row>
    <row r="211" spans="1:20" ht="16.5" thickBot="1">
      <c r="A211" s="704" t="s">
        <v>116</v>
      </c>
      <c r="B211" s="705"/>
      <c r="C211" s="705"/>
      <c r="D211" s="705"/>
      <c r="E211" s="705"/>
      <c r="F211" s="706"/>
      <c r="G211" s="30">
        <f>G110+G113</f>
        <v>33</v>
      </c>
      <c r="H211" s="36">
        <f>H110+H113</f>
        <v>990</v>
      </c>
      <c r="I211" s="38">
        <f>I110+I113</f>
        <v>487</v>
      </c>
      <c r="J211" s="37"/>
      <c r="K211" s="37"/>
      <c r="L211" s="37"/>
      <c r="M211" s="39">
        <f>M110+M113</f>
        <v>503</v>
      </c>
      <c r="N211" s="400"/>
      <c r="O211" s="66">
        <f>O107</f>
        <v>5</v>
      </c>
      <c r="P211" s="401">
        <f>P107</f>
        <v>6</v>
      </c>
      <c r="Q211" s="400">
        <f>Q107</f>
        <v>12</v>
      </c>
      <c r="R211" s="66">
        <f>R107</f>
        <v>16</v>
      </c>
      <c r="S211" s="401">
        <f>S107</f>
        <v>8</v>
      </c>
      <c r="T211" s="210"/>
    </row>
    <row r="212" spans="1:20" ht="16.5" thickBot="1">
      <c r="A212" s="799" t="s">
        <v>131</v>
      </c>
      <c r="B212" s="800"/>
      <c r="C212" s="800"/>
      <c r="D212" s="800"/>
      <c r="E212" s="800"/>
      <c r="F212" s="801"/>
      <c r="G212" s="59">
        <f>G213+G214</f>
        <v>69</v>
      </c>
      <c r="H212" s="36">
        <f>H213+H214</f>
        <v>2070</v>
      </c>
      <c r="I212" s="38"/>
      <c r="J212" s="37"/>
      <c r="K212" s="37"/>
      <c r="L212" s="37"/>
      <c r="M212" s="39"/>
      <c r="N212" s="48"/>
      <c r="O212" s="211"/>
      <c r="P212" s="39"/>
      <c r="Q212" s="38"/>
      <c r="R212" s="37"/>
      <c r="S212" s="39"/>
      <c r="T212" s="210"/>
    </row>
    <row r="213" spans="1:20" ht="16.5" thickBot="1">
      <c r="A213" s="704" t="s">
        <v>115</v>
      </c>
      <c r="B213" s="705"/>
      <c r="C213" s="705"/>
      <c r="D213" s="705"/>
      <c r="E213" s="705"/>
      <c r="F213" s="706"/>
      <c r="G213" s="59">
        <f>G210</f>
        <v>36</v>
      </c>
      <c r="H213" s="402">
        <f>H210</f>
        <v>1080</v>
      </c>
      <c r="I213" s="38"/>
      <c r="J213" s="37"/>
      <c r="K213" s="37"/>
      <c r="L213" s="37"/>
      <c r="M213" s="39"/>
      <c r="N213" s="38"/>
      <c r="O213" s="37"/>
      <c r="P213" s="39"/>
      <c r="Q213" s="38"/>
      <c r="R213" s="37"/>
      <c r="S213" s="39"/>
      <c r="T213" s="210"/>
    </row>
    <row r="214" spans="1:24" ht="16.5" customHeight="1" thickBot="1">
      <c r="A214" s="704" t="s">
        <v>116</v>
      </c>
      <c r="B214" s="705"/>
      <c r="C214" s="705"/>
      <c r="D214" s="705"/>
      <c r="E214" s="705"/>
      <c r="F214" s="706"/>
      <c r="G214" s="59">
        <f>G211</f>
        <v>33</v>
      </c>
      <c r="H214" s="36">
        <f>H211</f>
        <v>990</v>
      </c>
      <c r="I214" s="38">
        <f>I211</f>
        <v>487</v>
      </c>
      <c r="J214" s="37"/>
      <c r="K214" s="37"/>
      <c r="L214" s="37"/>
      <c r="M214" s="39">
        <f>M211</f>
        <v>503</v>
      </c>
      <c r="N214" s="38"/>
      <c r="O214" s="37">
        <f>O211</f>
        <v>5</v>
      </c>
      <c r="P214" s="39">
        <f>P211</f>
        <v>6</v>
      </c>
      <c r="Q214" s="38">
        <f>Q211</f>
        <v>12</v>
      </c>
      <c r="R214" s="37">
        <f>R211</f>
        <v>16</v>
      </c>
      <c r="S214" s="39">
        <f>S211</f>
        <v>8</v>
      </c>
      <c r="T214" s="21"/>
      <c r="U214" s="21"/>
      <c r="V214" s="21"/>
      <c r="W214" s="21"/>
      <c r="X214" s="21"/>
    </row>
    <row r="215" spans="1:24" ht="16.5" thickBot="1">
      <c r="A215" s="735" t="s">
        <v>43</v>
      </c>
      <c r="B215" s="735"/>
      <c r="C215" s="735"/>
      <c r="D215" s="735"/>
      <c r="E215" s="735"/>
      <c r="F215" s="735"/>
      <c r="G215" s="59">
        <f>G216+G217</f>
        <v>240</v>
      </c>
      <c r="H215" s="36">
        <f>H216+H217</f>
        <v>7200</v>
      </c>
      <c r="I215" s="38"/>
      <c r="J215" s="37"/>
      <c r="K215" s="37"/>
      <c r="L215" s="37"/>
      <c r="M215" s="39"/>
      <c r="N215" s="34"/>
      <c r="O215" s="33"/>
      <c r="P215" s="35"/>
      <c r="Q215" s="34"/>
      <c r="R215" s="33"/>
      <c r="S215" s="35"/>
      <c r="T215" s="21"/>
      <c r="U215" s="21"/>
      <c r="V215" s="21"/>
      <c r="W215" s="21"/>
      <c r="X215" s="21"/>
    </row>
    <row r="216" spans="1:24" ht="16.5" thickBot="1">
      <c r="A216" s="704" t="s">
        <v>115</v>
      </c>
      <c r="B216" s="705"/>
      <c r="C216" s="705"/>
      <c r="D216" s="705"/>
      <c r="E216" s="705"/>
      <c r="F216" s="706"/>
      <c r="G216" s="59">
        <f>G101+G213</f>
        <v>120</v>
      </c>
      <c r="H216" s="36">
        <f>H101+H213</f>
        <v>3600</v>
      </c>
      <c r="I216" s="38"/>
      <c r="J216" s="37"/>
      <c r="K216" s="37"/>
      <c r="L216" s="37"/>
      <c r="M216" s="39"/>
      <c r="N216" s="34"/>
      <c r="O216" s="33"/>
      <c r="P216" s="35"/>
      <c r="Q216" s="34"/>
      <c r="R216" s="33"/>
      <c r="S216" s="35"/>
      <c r="T216" s="21"/>
      <c r="U216" s="21"/>
      <c r="V216" s="21"/>
      <c r="W216" s="21"/>
      <c r="X216" s="21"/>
    </row>
    <row r="217" spans="1:24" ht="15" customHeight="1" thickBot="1">
      <c r="A217" s="704" t="s">
        <v>116</v>
      </c>
      <c r="B217" s="705"/>
      <c r="C217" s="705"/>
      <c r="D217" s="705"/>
      <c r="E217" s="705"/>
      <c r="F217" s="706"/>
      <c r="G217" s="59">
        <f>G102+G214</f>
        <v>120</v>
      </c>
      <c r="H217" s="36">
        <f>H102+H214</f>
        <v>3600</v>
      </c>
      <c r="I217" s="38">
        <f>I102+I214</f>
        <v>1634</v>
      </c>
      <c r="J217" s="37"/>
      <c r="K217" s="37"/>
      <c r="L217" s="37"/>
      <c r="M217" s="39">
        <f aca="true" t="shared" si="13" ref="M217:S217">M102+M214</f>
        <v>1606</v>
      </c>
      <c r="N217" s="38">
        <f t="shared" si="13"/>
        <v>27</v>
      </c>
      <c r="O217" s="37">
        <f t="shared" si="13"/>
        <v>30</v>
      </c>
      <c r="P217" s="39">
        <f t="shared" si="13"/>
        <v>31</v>
      </c>
      <c r="Q217" s="38">
        <f t="shared" si="13"/>
        <v>22</v>
      </c>
      <c r="R217" s="37">
        <f t="shared" si="13"/>
        <v>24</v>
      </c>
      <c r="S217" s="39">
        <f t="shared" si="13"/>
        <v>16</v>
      </c>
      <c r="T217" s="21"/>
      <c r="U217" s="21"/>
      <c r="V217" s="21"/>
      <c r="W217" s="21"/>
      <c r="X217" s="21"/>
    </row>
    <row r="218" spans="1:24" ht="16.5" thickBot="1">
      <c r="A218" s="734" t="s">
        <v>39</v>
      </c>
      <c r="B218" s="734"/>
      <c r="C218" s="734"/>
      <c r="D218" s="734"/>
      <c r="E218" s="734"/>
      <c r="F218" s="734"/>
      <c r="G218" s="734"/>
      <c r="H218" s="734"/>
      <c r="I218" s="734"/>
      <c r="J218" s="734"/>
      <c r="K218" s="734"/>
      <c r="L218" s="734"/>
      <c r="M218" s="734"/>
      <c r="N218" s="69">
        <f aca="true" t="shared" si="14" ref="N218:S218">N217</f>
        <v>27</v>
      </c>
      <c r="O218" s="33">
        <f t="shared" si="14"/>
        <v>30</v>
      </c>
      <c r="P218" s="35">
        <f t="shared" si="14"/>
        <v>31</v>
      </c>
      <c r="Q218" s="34">
        <f t="shared" si="14"/>
        <v>22</v>
      </c>
      <c r="R218" s="33">
        <f t="shared" si="14"/>
        <v>24</v>
      </c>
      <c r="S218" s="35">
        <f t="shared" si="14"/>
        <v>16</v>
      </c>
      <c r="T218" s="21"/>
      <c r="U218" s="21"/>
      <c r="V218" s="21"/>
      <c r="W218" s="21"/>
      <c r="X218" s="21"/>
    </row>
    <row r="219" spans="1:24" ht="16.5" customHeight="1" thickBot="1">
      <c r="A219" s="715" t="s">
        <v>40</v>
      </c>
      <c r="B219" s="715"/>
      <c r="C219" s="715"/>
      <c r="D219" s="715"/>
      <c r="E219" s="715"/>
      <c r="F219" s="715"/>
      <c r="G219" s="715"/>
      <c r="H219" s="715"/>
      <c r="I219" s="715"/>
      <c r="J219" s="715"/>
      <c r="K219" s="715"/>
      <c r="L219" s="715"/>
      <c r="M219" s="715"/>
      <c r="N219" s="34">
        <v>3</v>
      </c>
      <c r="O219" s="403">
        <v>3</v>
      </c>
      <c r="P219" s="404">
        <v>4</v>
      </c>
      <c r="Q219" s="405">
        <v>3</v>
      </c>
      <c r="R219" s="406">
        <v>2</v>
      </c>
      <c r="S219" s="404">
        <v>2</v>
      </c>
      <c r="T219" s="21"/>
      <c r="U219" s="21"/>
      <c r="V219" s="21"/>
      <c r="W219" s="21"/>
      <c r="X219" s="21"/>
    </row>
    <row r="220" spans="1:24" s="13" customFormat="1" ht="16.5" customHeight="1" thickBot="1">
      <c r="A220" s="715" t="s">
        <v>41</v>
      </c>
      <c r="B220" s="715"/>
      <c r="C220" s="715"/>
      <c r="D220" s="715"/>
      <c r="E220" s="715"/>
      <c r="F220" s="715"/>
      <c r="G220" s="715"/>
      <c r="H220" s="715"/>
      <c r="I220" s="715"/>
      <c r="J220" s="715"/>
      <c r="K220" s="715"/>
      <c r="L220" s="715"/>
      <c r="M220" s="715"/>
      <c r="N220" s="407">
        <v>3</v>
      </c>
      <c r="O220" s="408"/>
      <c r="P220" s="409">
        <v>3</v>
      </c>
      <c r="Q220" s="410">
        <v>5</v>
      </c>
      <c r="R220" s="411">
        <v>2</v>
      </c>
      <c r="S220" s="409">
        <v>5</v>
      </c>
      <c r="U220" s="22"/>
      <c r="V220" s="22"/>
      <c r="W220" s="22"/>
      <c r="X220" s="22"/>
    </row>
    <row r="221" spans="1:24" s="13" customFormat="1" ht="15.75" customHeight="1" thickBot="1">
      <c r="A221" s="715" t="s">
        <v>158</v>
      </c>
      <c r="B221" s="715"/>
      <c r="C221" s="715"/>
      <c r="D221" s="715"/>
      <c r="E221" s="715"/>
      <c r="F221" s="715"/>
      <c r="G221" s="715"/>
      <c r="H221" s="715"/>
      <c r="I221" s="715"/>
      <c r="J221" s="715"/>
      <c r="K221" s="715"/>
      <c r="L221" s="715"/>
      <c r="M221" s="715"/>
      <c r="N221" s="412"/>
      <c r="O221" s="345"/>
      <c r="P221" s="344"/>
      <c r="Q221" s="343"/>
      <c r="R221" s="413"/>
      <c r="S221" s="344"/>
      <c r="T221" s="21"/>
      <c r="U221" s="21"/>
      <c r="V221" s="21"/>
      <c r="W221" s="21"/>
      <c r="X221" s="21"/>
    </row>
    <row r="222" spans="1:19" s="13" customFormat="1" ht="15.75" customHeight="1" thickBot="1">
      <c r="A222" s="714" t="s">
        <v>42</v>
      </c>
      <c r="B222" s="714"/>
      <c r="C222" s="714"/>
      <c r="D222" s="714"/>
      <c r="E222" s="714"/>
      <c r="F222" s="714"/>
      <c r="G222" s="714"/>
      <c r="H222" s="714"/>
      <c r="I222" s="714"/>
      <c r="J222" s="714"/>
      <c r="K222" s="714"/>
      <c r="L222" s="714"/>
      <c r="M222" s="714"/>
      <c r="N222" s="414"/>
      <c r="O222" s="415"/>
      <c r="P222" s="416"/>
      <c r="Q222" s="273">
        <v>1</v>
      </c>
      <c r="R222" s="274">
        <v>1</v>
      </c>
      <c r="S222" s="275"/>
    </row>
    <row r="223" spans="1:19" s="13" customFormat="1" ht="15.75" customHeight="1" thickBot="1">
      <c r="A223" s="716" t="s">
        <v>145</v>
      </c>
      <c r="B223" s="717"/>
      <c r="C223" s="717"/>
      <c r="D223" s="717"/>
      <c r="E223" s="717"/>
      <c r="F223" s="717"/>
      <c r="G223" s="717"/>
      <c r="H223" s="717"/>
      <c r="I223" s="717"/>
      <c r="J223" s="717"/>
      <c r="K223" s="717"/>
      <c r="L223" s="717"/>
      <c r="M223" s="718"/>
      <c r="N223" s="736">
        <f>G14+G22+G31+G38+G39+G42+G49+G50+G51+G57+G60+G61+G76+G77+G78+G82+G83+G86+G110</f>
        <v>60</v>
      </c>
      <c r="O223" s="737"/>
      <c r="P223" s="589"/>
      <c r="Q223" s="730">
        <f>G19+G26+G27+G43+G45+G46+G54+G64+G67+G70+G73+G93+G98+G113</f>
        <v>60</v>
      </c>
      <c r="R223" s="588"/>
      <c r="S223" s="589"/>
    </row>
    <row r="224" spans="1:19" s="13" customFormat="1" ht="16.5" thickBot="1">
      <c r="A224" s="709" t="s">
        <v>146</v>
      </c>
      <c r="B224" s="710"/>
      <c r="C224" s="710"/>
      <c r="D224" s="710"/>
      <c r="E224" s="710"/>
      <c r="F224" s="710"/>
      <c r="G224" s="710"/>
      <c r="H224" s="710"/>
      <c r="I224" s="711"/>
      <c r="J224" s="707" t="s">
        <v>44</v>
      </c>
      <c r="K224" s="708"/>
      <c r="L224" s="738">
        <f>G102/G217*100</f>
        <v>72.5</v>
      </c>
      <c r="M224" s="739"/>
      <c r="N224" s="726" t="s">
        <v>90</v>
      </c>
      <c r="O224" s="727"/>
      <c r="P224" s="728"/>
      <c r="Q224" s="720">
        <f>G214/G217*100</f>
        <v>27.500000000000004</v>
      </c>
      <c r="R224" s="721"/>
      <c r="S224" s="722"/>
    </row>
    <row r="225" spans="1:19" s="13" customFormat="1" ht="16.5" thickBot="1">
      <c r="A225" s="707" t="s">
        <v>159</v>
      </c>
      <c r="B225" s="729"/>
      <c r="C225" s="729"/>
      <c r="D225" s="729"/>
      <c r="E225" s="729"/>
      <c r="F225" s="729"/>
      <c r="G225" s="729"/>
      <c r="H225" s="729"/>
      <c r="I225" s="729"/>
      <c r="J225" s="729"/>
      <c r="K225" s="729"/>
      <c r="L225" s="729"/>
      <c r="M225" s="729"/>
      <c r="N225" s="729"/>
      <c r="O225" s="729"/>
      <c r="P225" s="729"/>
      <c r="Q225" s="729"/>
      <c r="R225" s="729"/>
      <c r="S225" s="708"/>
    </row>
    <row r="226" spans="1:19" s="13" customFormat="1" ht="15.75">
      <c r="A226" s="68" t="s">
        <v>160</v>
      </c>
      <c r="B226" s="417" t="s">
        <v>149</v>
      </c>
      <c r="C226" s="418"/>
      <c r="D226" s="419"/>
      <c r="E226" s="419"/>
      <c r="F226" s="420"/>
      <c r="G226" s="421">
        <f>G227+G228</f>
        <v>4</v>
      </c>
      <c r="H226" s="422">
        <f>H227+H228</f>
        <v>120</v>
      </c>
      <c r="I226" s="423">
        <f>I227+I228</f>
        <v>66</v>
      </c>
      <c r="J226" s="424"/>
      <c r="K226" s="424"/>
      <c r="L226" s="425">
        <f>L227+L228</f>
        <v>66</v>
      </c>
      <c r="M226" s="426">
        <f>M227+M228</f>
        <v>54</v>
      </c>
      <c r="N226" s="427"/>
      <c r="O226" s="428"/>
      <c r="P226" s="429"/>
      <c r="Q226" s="430"/>
      <c r="R226" s="431"/>
      <c r="S226" s="429"/>
    </row>
    <row r="227" spans="1:19" s="13" customFormat="1" ht="15" customHeight="1">
      <c r="A227" s="60" t="s">
        <v>161</v>
      </c>
      <c r="B227" s="432" t="s">
        <v>149</v>
      </c>
      <c r="C227" s="433"/>
      <c r="D227" s="434" t="s">
        <v>200</v>
      </c>
      <c r="E227" s="434"/>
      <c r="F227" s="435"/>
      <c r="G227" s="436">
        <v>4</v>
      </c>
      <c r="H227" s="437">
        <f>G227*30</f>
        <v>120</v>
      </c>
      <c r="I227" s="438">
        <f>J227+K227+L227</f>
        <v>66</v>
      </c>
      <c r="J227" s="73"/>
      <c r="K227" s="73"/>
      <c r="L227" s="73">
        <v>66</v>
      </c>
      <c r="M227" s="439">
        <f>H227-I227</f>
        <v>54</v>
      </c>
      <c r="N227" s="440" t="s">
        <v>147</v>
      </c>
      <c r="O227" s="441" t="s">
        <v>147</v>
      </c>
      <c r="P227" s="435" t="s">
        <v>147</v>
      </c>
      <c r="Q227" s="433"/>
      <c r="R227" s="434"/>
      <c r="S227" s="435"/>
    </row>
    <row r="228" spans="1:19" s="13" customFormat="1" ht="15" customHeight="1">
      <c r="A228" s="60" t="s">
        <v>162</v>
      </c>
      <c r="B228" s="432" t="s">
        <v>149</v>
      </c>
      <c r="C228" s="433"/>
      <c r="D228" s="434" t="s">
        <v>152</v>
      </c>
      <c r="E228" s="434"/>
      <c r="F228" s="435"/>
      <c r="G228" s="442"/>
      <c r="H228" s="437"/>
      <c r="I228" s="438"/>
      <c r="J228" s="73"/>
      <c r="K228" s="73"/>
      <c r="L228" s="73"/>
      <c r="M228" s="439"/>
      <c r="N228" s="440"/>
      <c r="O228" s="441"/>
      <c r="P228" s="435"/>
      <c r="Q228" s="433" t="s">
        <v>148</v>
      </c>
      <c r="R228" s="434" t="s">
        <v>148</v>
      </c>
      <c r="S228" s="435"/>
    </row>
    <row r="229" spans="1:19" s="13" customFormat="1" ht="31.5">
      <c r="A229" s="443" t="s">
        <v>163</v>
      </c>
      <c r="B229" s="444" t="s">
        <v>150</v>
      </c>
      <c r="C229" s="445"/>
      <c r="D229" s="446"/>
      <c r="E229" s="447"/>
      <c r="F229" s="448"/>
      <c r="G229" s="449">
        <f>G230+G231</f>
        <v>18</v>
      </c>
      <c r="H229" s="450">
        <f>H230+H231</f>
        <v>540</v>
      </c>
      <c r="I229" s="451">
        <f>I230+I231</f>
        <v>195</v>
      </c>
      <c r="J229" s="452"/>
      <c r="K229" s="452"/>
      <c r="L229" s="452">
        <f>L230+L231</f>
        <v>195</v>
      </c>
      <c r="M229" s="453">
        <f>M230+M231</f>
        <v>345</v>
      </c>
      <c r="N229" s="454"/>
      <c r="O229" s="455"/>
      <c r="P229" s="456"/>
      <c r="Q229" s="454"/>
      <c r="R229" s="457"/>
      <c r="S229" s="456"/>
    </row>
    <row r="230" spans="1:19" s="13" customFormat="1" ht="15.75">
      <c r="A230" s="443" t="s">
        <v>164</v>
      </c>
      <c r="B230" s="458" t="s">
        <v>151</v>
      </c>
      <c r="C230" s="459">
        <v>2</v>
      </c>
      <c r="D230" s="460">
        <v>1</v>
      </c>
      <c r="E230" s="447"/>
      <c r="F230" s="448"/>
      <c r="G230" s="461">
        <v>9</v>
      </c>
      <c r="H230" s="462">
        <f>G230*30</f>
        <v>270</v>
      </c>
      <c r="I230" s="74">
        <f>J230+K230+L230</f>
        <v>99</v>
      </c>
      <c r="J230" s="463"/>
      <c r="K230" s="463"/>
      <c r="L230" s="463">
        <v>99</v>
      </c>
      <c r="M230" s="464">
        <f>H230-I230</f>
        <v>171</v>
      </c>
      <c r="N230" s="457">
        <v>3</v>
      </c>
      <c r="O230" s="465">
        <v>3</v>
      </c>
      <c r="P230" s="456">
        <v>3</v>
      </c>
      <c r="Q230" s="454"/>
      <c r="R230" s="457"/>
      <c r="S230" s="456"/>
    </row>
    <row r="231" spans="1:19" s="13" customFormat="1" ht="16.5" thickBot="1">
      <c r="A231" s="75" t="s">
        <v>165</v>
      </c>
      <c r="B231" s="466" t="s">
        <v>151</v>
      </c>
      <c r="C231" s="467" t="s">
        <v>46</v>
      </c>
      <c r="D231" s="468">
        <v>3</v>
      </c>
      <c r="E231" s="469"/>
      <c r="F231" s="470"/>
      <c r="G231" s="471">
        <v>9</v>
      </c>
      <c r="H231" s="472">
        <f>G231*30</f>
        <v>270</v>
      </c>
      <c r="I231" s="76">
        <f>J231+K231+L231</f>
        <v>96</v>
      </c>
      <c r="J231" s="5"/>
      <c r="K231" s="5"/>
      <c r="L231" s="5">
        <v>96</v>
      </c>
      <c r="M231" s="473">
        <f>H231-I231</f>
        <v>174</v>
      </c>
      <c r="N231" s="474"/>
      <c r="O231" s="475"/>
      <c r="P231" s="476"/>
      <c r="Q231" s="477">
        <v>3</v>
      </c>
      <c r="R231" s="474">
        <v>3</v>
      </c>
      <c r="S231" s="476">
        <v>3</v>
      </c>
    </row>
    <row r="232" spans="1:19" s="13" customFormat="1" ht="15.75">
      <c r="A232" s="712"/>
      <c r="B232" s="712"/>
      <c r="C232" s="712"/>
      <c r="D232" s="712"/>
      <c r="E232" s="712"/>
      <c r="F232" s="712"/>
      <c r="G232" s="712"/>
      <c r="H232" s="712"/>
      <c r="I232" s="712"/>
      <c r="J232" s="712"/>
      <c r="K232" s="712"/>
      <c r="L232" s="712"/>
      <c r="M232" s="712"/>
      <c r="N232" s="712"/>
      <c r="O232" s="712"/>
      <c r="P232" s="712"/>
      <c r="Q232" s="712"/>
      <c r="R232" s="712"/>
      <c r="S232" s="712"/>
    </row>
    <row r="233" spans="2:19" s="13" customFormat="1" ht="35.25" customHeight="1">
      <c r="B233" s="478" t="s">
        <v>68</v>
      </c>
      <c r="C233" s="479"/>
      <c r="D233" s="713"/>
      <c r="E233" s="713"/>
      <c r="F233" s="713"/>
      <c r="G233" s="713"/>
      <c r="H233" s="480"/>
      <c r="I233" s="719" t="s">
        <v>71</v>
      </c>
      <c r="J233" s="719"/>
      <c r="K233" s="719"/>
      <c r="L233" s="719"/>
      <c r="N233" s="481"/>
      <c r="O233" s="481"/>
      <c r="P233" s="481"/>
      <c r="Q233" s="481"/>
      <c r="R233" s="481"/>
      <c r="S233" s="481"/>
    </row>
    <row r="234" spans="2:19" s="13" customFormat="1" ht="15" customHeight="1">
      <c r="B234" s="478"/>
      <c r="C234" s="479"/>
      <c r="D234" s="479"/>
      <c r="E234" s="479"/>
      <c r="F234" s="479"/>
      <c r="G234" s="479"/>
      <c r="H234" s="479"/>
      <c r="I234" s="479"/>
      <c r="J234" s="479"/>
      <c r="K234" s="479"/>
      <c r="N234" s="481"/>
      <c r="O234" s="481"/>
      <c r="P234" s="481"/>
      <c r="Q234" s="481"/>
      <c r="R234" s="481"/>
      <c r="S234" s="481"/>
    </row>
    <row r="235" spans="2:19" s="13" customFormat="1" ht="15.75">
      <c r="B235" s="478" t="s">
        <v>69</v>
      </c>
      <c r="C235" s="479"/>
      <c r="D235" s="713"/>
      <c r="E235" s="713"/>
      <c r="F235" s="713"/>
      <c r="G235" s="713"/>
      <c r="H235" s="480"/>
      <c r="I235" s="719" t="s">
        <v>72</v>
      </c>
      <c r="J235" s="719"/>
      <c r="K235" s="719"/>
      <c r="L235" s="719"/>
      <c r="N235" s="481"/>
      <c r="O235" s="481"/>
      <c r="P235" s="481"/>
      <c r="Q235" s="481"/>
      <c r="R235" s="481"/>
      <c r="S235" s="481"/>
    </row>
    <row r="236" spans="2:19" s="13" customFormat="1" ht="19.5" customHeight="1">
      <c r="B236" s="478"/>
      <c r="C236" s="479"/>
      <c r="D236" s="479"/>
      <c r="E236" s="479"/>
      <c r="F236" s="482"/>
      <c r="G236" s="482"/>
      <c r="H236" s="480"/>
      <c r="I236" s="478"/>
      <c r="J236" s="478"/>
      <c r="K236" s="478"/>
      <c r="L236" s="478"/>
      <c r="N236" s="483"/>
      <c r="O236" s="483"/>
      <c r="P236" s="481"/>
      <c r="Q236" s="481"/>
      <c r="R236" s="481"/>
      <c r="S236" s="481"/>
    </row>
    <row r="237" spans="2:19" s="13" customFormat="1" ht="15.75">
      <c r="B237" s="478" t="s">
        <v>70</v>
      </c>
      <c r="C237" s="479"/>
      <c r="D237" s="723"/>
      <c r="E237" s="723"/>
      <c r="F237" s="724"/>
      <c r="G237" s="724"/>
      <c r="H237" s="480"/>
      <c r="I237" s="719" t="s">
        <v>73</v>
      </c>
      <c r="J237" s="719"/>
      <c r="K237" s="719"/>
      <c r="L237" s="719"/>
      <c r="N237" s="483"/>
      <c r="O237" s="483"/>
      <c r="P237" s="481"/>
      <c r="Q237" s="481"/>
      <c r="R237" s="481"/>
      <c r="S237" s="481"/>
    </row>
    <row r="238" spans="2:19" s="13" customFormat="1" ht="19.5" customHeight="1">
      <c r="B238" s="484"/>
      <c r="N238" s="481"/>
      <c r="O238" s="481"/>
      <c r="P238" s="481"/>
      <c r="Q238" s="481"/>
      <c r="R238" s="481"/>
      <c r="S238" s="481"/>
    </row>
    <row r="239" spans="2:19" s="13" customFormat="1" ht="15.75">
      <c r="B239" s="478" t="s">
        <v>96</v>
      </c>
      <c r="C239" s="479"/>
      <c r="D239" s="723"/>
      <c r="E239" s="723"/>
      <c r="F239" s="724"/>
      <c r="G239" s="724"/>
      <c r="H239" s="480"/>
      <c r="I239" s="719" t="s">
        <v>94</v>
      </c>
      <c r="J239" s="719"/>
      <c r="K239" s="719"/>
      <c r="L239" s="719"/>
      <c r="N239" s="481"/>
      <c r="O239" s="481"/>
      <c r="P239" s="481"/>
      <c r="Q239" s="481"/>
      <c r="R239" s="481"/>
      <c r="S239" s="481"/>
    </row>
    <row r="240" spans="1:19" s="13" customFormat="1" ht="20.25" customHeight="1">
      <c r="A240" s="485"/>
      <c r="B240" s="486"/>
      <c r="C240" s="725" t="s">
        <v>27</v>
      </c>
      <c r="D240" s="725"/>
      <c r="E240" s="725"/>
      <c r="F240" s="725"/>
      <c r="G240" s="725"/>
      <c r="H240" s="725"/>
      <c r="I240" s="725"/>
      <c r="J240" s="725"/>
      <c r="K240" s="725"/>
      <c r="L240" s="487"/>
      <c r="M240" s="487"/>
      <c r="N240" s="481"/>
      <c r="O240" s="481"/>
      <c r="P240" s="481"/>
      <c r="Q240" s="481"/>
      <c r="R240" s="481"/>
      <c r="S240" s="481"/>
    </row>
    <row r="241" spans="1:19" s="13" customFormat="1" ht="15" customHeight="1">
      <c r="A241" s="488"/>
      <c r="B241" s="478" t="s">
        <v>97</v>
      </c>
      <c r="C241" s="479"/>
      <c r="D241" s="723"/>
      <c r="E241" s="723"/>
      <c r="F241" s="724"/>
      <c r="G241" s="724"/>
      <c r="H241" s="480"/>
      <c r="I241" s="719" t="s">
        <v>95</v>
      </c>
      <c r="J241" s="719"/>
      <c r="K241" s="719"/>
      <c r="L241" s="719"/>
      <c r="M241" s="16"/>
      <c r="N241" s="16"/>
      <c r="O241" s="16"/>
      <c r="P241" s="16"/>
      <c r="Q241" s="16"/>
      <c r="R241" s="16"/>
      <c r="S241" s="16"/>
    </row>
    <row r="242" spans="1:19" s="13" customFormat="1" ht="17.25" customHeight="1">
      <c r="A242" s="488"/>
      <c r="B242" s="16"/>
      <c r="C242" s="489"/>
      <c r="D242" s="490"/>
      <c r="E242" s="490"/>
      <c r="F242" s="489"/>
      <c r="G242" s="489"/>
      <c r="H242" s="489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1:19" s="13" customFormat="1" ht="15.75">
      <c r="A243" s="17"/>
      <c r="B243" s="18"/>
      <c r="C243" s="19"/>
      <c r="D243" s="20"/>
      <c r="E243" s="20"/>
      <c r="F243" s="19"/>
      <c r="G243" s="19"/>
      <c r="H243" s="19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</sheetData>
  <sheetProtection/>
  <mergeCells count="77">
    <mergeCell ref="A2:A7"/>
    <mergeCell ref="A10:S10"/>
    <mergeCell ref="A34:F34"/>
    <mergeCell ref="A88:F88"/>
    <mergeCell ref="I3:L3"/>
    <mergeCell ref="E3:F3"/>
    <mergeCell ref="H3:H7"/>
    <mergeCell ref="L4:L7"/>
    <mergeCell ref="D3:D7"/>
    <mergeCell ref="A32:F32"/>
    <mergeCell ref="A33:F33"/>
    <mergeCell ref="A220:M220"/>
    <mergeCell ref="A89:F89"/>
    <mergeCell ref="A213:F213"/>
    <mergeCell ref="A211:F211"/>
    <mergeCell ref="A209:F209"/>
    <mergeCell ref="A210:F210"/>
    <mergeCell ref="A87:F87"/>
    <mergeCell ref="A212:F212"/>
    <mergeCell ref="A103:S103"/>
    <mergeCell ref="M3:M7"/>
    <mergeCell ref="H2:M2"/>
    <mergeCell ref="C2:F2"/>
    <mergeCell ref="C3:C7"/>
    <mergeCell ref="E4:E7"/>
    <mergeCell ref="K4:K7"/>
    <mergeCell ref="G2:G7"/>
    <mergeCell ref="A1:S1"/>
    <mergeCell ref="N2:S3"/>
    <mergeCell ref="N6:S6"/>
    <mergeCell ref="A9:S9"/>
    <mergeCell ref="N4:P4"/>
    <mergeCell ref="B2:B7"/>
    <mergeCell ref="Q4:S4"/>
    <mergeCell ref="F4:F7"/>
    <mergeCell ref="I4:I7"/>
    <mergeCell ref="J4:J7"/>
    <mergeCell ref="A35:S35"/>
    <mergeCell ref="A102:F102"/>
    <mergeCell ref="A95:F95"/>
    <mergeCell ref="A96:F96"/>
    <mergeCell ref="A94:F94"/>
    <mergeCell ref="A101:F101"/>
    <mergeCell ref="A90:S90"/>
    <mergeCell ref="A97:S97"/>
    <mergeCell ref="A99:F99"/>
    <mergeCell ref="A100:F100"/>
    <mergeCell ref="Q223:S223"/>
    <mergeCell ref="A104:S104"/>
    <mergeCell ref="A218:M218"/>
    <mergeCell ref="A215:F215"/>
    <mergeCell ref="I239:L239"/>
    <mergeCell ref="I237:L237"/>
    <mergeCell ref="D237:G237"/>
    <mergeCell ref="N223:P223"/>
    <mergeCell ref="A214:F214"/>
    <mergeCell ref="L224:M224"/>
    <mergeCell ref="I235:L235"/>
    <mergeCell ref="D235:G235"/>
    <mergeCell ref="Q224:S224"/>
    <mergeCell ref="D241:G241"/>
    <mergeCell ref="I241:L241"/>
    <mergeCell ref="C240:K240"/>
    <mergeCell ref="D239:G239"/>
    <mergeCell ref="I233:L233"/>
    <mergeCell ref="N224:P224"/>
    <mergeCell ref="A225:S225"/>
    <mergeCell ref="A216:F216"/>
    <mergeCell ref="A217:F217"/>
    <mergeCell ref="J224:K224"/>
    <mergeCell ref="A224:I224"/>
    <mergeCell ref="A232:S232"/>
    <mergeCell ref="D233:G233"/>
    <mergeCell ref="A222:M222"/>
    <mergeCell ref="A221:M221"/>
    <mergeCell ref="A219:M219"/>
    <mergeCell ref="A223:M2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6" manualBreakCount="6">
    <brk id="39" max="18" man="1"/>
    <brk id="73" max="18" man="1"/>
    <brk id="113" max="18" man="1"/>
    <brk id="149" max="18" man="1"/>
    <brk id="177" max="18" man="1"/>
    <brk id="20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2021-05-18T19:04:20Z</cp:lastPrinted>
  <dcterms:created xsi:type="dcterms:W3CDTF">2018-09-25T13:00:18Z</dcterms:created>
  <dcterms:modified xsi:type="dcterms:W3CDTF">2021-10-28T12:30:51Z</dcterms:modified>
  <cp:category/>
  <cp:version/>
  <cp:contentType/>
  <cp:contentStatus/>
</cp:coreProperties>
</file>